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proper\Desktop\"/>
    </mc:Choice>
  </mc:AlternateContent>
  <xr:revisionPtr revIDLastSave="0" documentId="8_{637D81CB-EA01-4EF4-8924-D932C4C0A3C5}" xr6:coauthVersionLast="45" xr6:coauthVersionMax="45" xr10:uidLastSave="{00000000-0000-0000-0000-000000000000}"/>
  <bookViews>
    <workbookView xWindow="-120" yWindow="-120" windowWidth="20730" windowHeight="11160" tabRatio="769" firstSheet="1" activeTab="3"/>
  </bookViews>
  <sheets>
    <sheet name="Kick Off" sheetId="11" state="hidden" r:id="rId1"/>
    <sheet name="Quoted Capacity Planning" sheetId="5" r:id="rId2"/>
    <sheet name="On Site Assesment" sheetId="12" r:id="rId3"/>
    <sheet name="Summary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5" l="1"/>
  <c r="E30" i="5"/>
  <c r="E31" i="5"/>
  <c r="I48" i="5"/>
  <c r="M19" i="13"/>
  <c r="E36" i="5"/>
  <c r="F36" i="5"/>
  <c r="G36" i="5"/>
  <c r="H36" i="5"/>
  <c r="I36" i="5"/>
  <c r="I40" i="5"/>
  <c r="J36" i="5"/>
  <c r="K36" i="5"/>
  <c r="L36" i="5"/>
  <c r="M36" i="5"/>
  <c r="D36" i="5"/>
  <c r="H35" i="5"/>
  <c r="I35" i="5"/>
  <c r="J35" i="5"/>
  <c r="J40" i="5"/>
  <c r="K35" i="5"/>
  <c r="L35" i="5"/>
  <c r="M35" i="5"/>
  <c r="I38" i="5"/>
  <c r="J38" i="5"/>
  <c r="K38" i="5"/>
  <c r="L38" i="5"/>
  <c r="M38" i="5"/>
  <c r="M45" i="5"/>
  <c r="I37" i="5"/>
  <c r="J37" i="5"/>
  <c r="K37" i="5"/>
  <c r="L37" i="5"/>
  <c r="M37" i="5"/>
  <c r="E37" i="5"/>
  <c r="D38" i="5"/>
  <c r="E35" i="5"/>
  <c r="E40" i="5"/>
  <c r="F35" i="5"/>
  <c r="C11" i="12"/>
  <c r="D7" i="12"/>
  <c r="D16" i="12"/>
  <c r="D10" i="12"/>
  <c r="D9" i="12"/>
  <c r="D8" i="12"/>
  <c r="D59" i="12"/>
  <c r="D44" i="12"/>
  <c r="D42" i="12"/>
  <c r="D41" i="12"/>
  <c r="D43" i="12"/>
  <c r="D40" i="12"/>
  <c r="D56" i="12"/>
  <c r="D19" i="12"/>
  <c r="D24" i="12"/>
  <c r="D55" i="12"/>
  <c r="D61" i="12"/>
  <c r="D21" i="12"/>
  <c r="D17" i="12"/>
  <c r="D18" i="12"/>
  <c r="M56" i="12"/>
  <c r="M57" i="12"/>
  <c r="M62" i="12"/>
  <c r="L56" i="12"/>
  <c r="L57" i="12"/>
  <c r="K56" i="12"/>
  <c r="K57" i="12"/>
  <c r="J56" i="12"/>
  <c r="J57" i="12"/>
  <c r="J58" i="12"/>
  <c r="J60" i="12"/>
  <c r="I56" i="12"/>
  <c r="I57" i="12"/>
  <c r="H56" i="12"/>
  <c r="H57" i="12"/>
  <c r="G56" i="12"/>
  <c r="G57" i="12"/>
  <c r="G62" i="12"/>
  <c r="F56" i="12"/>
  <c r="F57" i="12"/>
  <c r="E56" i="12"/>
  <c r="E57" i="12"/>
  <c r="M55" i="12"/>
  <c r="M61" i="12"/>
  <c r="M63" i="12"/>
  <c r="L55" i="12"/>
  <c r="L61" i="12"/>
  <c r="L63" i="12"/>
  <c r="K55" i="12"/>
  <c r="K61" i="12"/>
  <c r="K63" i="12"/>
  <c r="J55" i="12"/>
  <c r="J61" i="12"/>
  <c r="J63" i="12"/>
  <c r="I55" i="12"/>
  <c r="I61" i="12"/>
  <c r="I63" i="12"/>
  <c r="H55" i="12"/>
  <c r="H61" i="12"/>
  <c r="H63" i="12"/>
  <c r="G55" i="12"/>
  <c r="G61" i="12"/>
  <c r="G63" i="12"/>
  <c r="F55" i="12"/>
  <c r="F61" i="12"/>
  <c r="F63" i="12"/>
  <c r="E55" i="12"/>
  <c r="E61" i="12"/>
  <c r="E63" i="12"/>
  <c r="M47" i="12"/>
  <c r="M53" i="12"/>
  <c r="L47" i="12"/>
  <c r="L53" i="12"/>
  <c r="K47" i="12"/>
  <c r="K53" i="12"/>
  <c r="J47" i="12"/>
  <c r="J53" i="12"/>
  <c r="I47" i="12"/>
  <c r="I53" i="12"/>
  <c r="H47" i="12"/>
  <c r="H53" i="12"/>
  <c r="G47" i="12"/>
  <c r="G53" i="12"/>
  <c r="F47" i="12"/>
  <c r="F53" i="12"/>
  <c r="E47" i="12"/>
  <c r="E53" i="12"/>
  <c r="D47" i="12"/>
  <c r="D53" i="12"/>
  <c r="M43" i="12"/>
  <c r="M45" i="12"/>
  <c r="L43" i="12"/>
  <c r="L45" i="12"/>
  <c r="K43" i="12"/>
  <c r="K45" i="12"/>
  <c r="J43" i="12"/>
  <c r="J45" i="12"/>
  <c r="I43" i="12"/>
  <c r="I45" i="12"/>
  <c r="H43" i="12"/>
  <c r="H45" i="12"/>
  <c r="G43" i="12"/>
  <c r="G45" i="12"/>
  <c r="F43" i="12"/>
  <c r="F45" i="12"/>
  <c r="E43" i="12"/>
  <c r="E45" i="12"/>
  <c r="M39" i="12"/>
  <c r="L39" i="12"/>
  <c r="K39" i="12"/>
  <c r="J39" i="12"/>
  <c r="I39" i="12"/>
  <c r="H39" i="12"/>
  <c r="G39" i="12"/>
  <c r="F39" i="12"/>
  <c r="E39" i="12"/>
  <c r="D39" i="12"/>
  <c r="M49" i="12"/>
  <c r="L49" i="12"/>
  <c r="K49" i="12"/>
  <c r="J49" i="12"/>
  <c r="I49" i="12"/>
  <c r="H49" i="12"/>
  <c r="G49" i="12"/>
  <c r="F49" i="12"/>
  <c r="E49" i="12"/>
  <c r="M27" i="12"/>
  <c r="L27" i="12"/>
  <c r="K27" i="12"/>
  <c r="J27" i="12"/>
  <c r="I27" i="12"/>
  <c r="H27" i="12"/>
  <c r="G27" i="12"/>
  <c r="F27" i="12"/>
  <c r="E27" i="12"/>
  <c r="D27" i="12"/>
  <c r="M23" i="12"/>
  <c r="M54" i="12"/>
  <c r="L23" i="12"/>
  <c r="L25" i="12"/>
  <c r="K23" i="12"/>
  <c r="K48" i="12"/>
  <c r="K54" i="12"/>
  <c r="J23" i="12"/>
  <c r="J25" i="12"/>
  <c r="I23" i="12"/>
  <c r="I25" i="12"/>
  <c r="H23" i="12"/>
  <c r="H25" i="12"/>
  <c r="G23" i="12"/>
  <c r="G48" i="12"/>
  <c r="G54" i="12"/>
  <c r="F23" i="12"/>
  <c r="F54" i="12"/>
  <c r="E23" i="12"/>
  <c r="E25" i="12"/>
  <c r="E54" i="12"/>
  <c r="M20" i="12"/>
  <c r="L20" i="12"/>
  <c r="K20" i="12"/>
  <c r="J20" i="12"/>
  <c r="I20" i="12"/>
  <c r="H20" i="12"/>
  <c r="G20" i="12"/>
  <c r="F20" i="12"/>
  <c r="E20" i="12"/>
  <c r="M18" i="12"/>
  <c r="M22" i="12"/>
  <c r="L18" i="12"/>
  <c r="L22" i="12"/>
  <c r="K18" i="12"/>
  <c r="K22" i="12"/>
  <c r="J18" i="12"/>
  <c r="J22" i="12"/>
  <c r="I18" i="12"/>
  <c r="I22" i="12"/>
  <c r="H18" i="12"/>
  <c r="H22" i="12"/>
  <c r="G18" i="12"/>
  <c r="G22" i="12"/>
  <c r="F18" i="12"/>
  <c r="F22" i="12"/>
  <c r="E18" i="12"/>
  <c r="E22" i="12"/>
  <c r="C7" i="11"/>
  <c r="C20" i="11"/>
  <c r="C19" i="11"/>
  <c r="C18" i="11"/>
  <c r="C17" i="11"/>
  <c r="C16" i="11"/>
  <c r="C15" i="11"/>
  <c r="C13" i="11"/>
  <c r="C12" i="11"/>
  <c r="C11" i="11"/>
  <c r="C10" i="11"/>
  <c r="C9" i="11"/>
  <c r="C8" i="11"/>
  <c r="C6" i="11"/>
  <c r="D31" i="5"/>
  <c r="F30" i="5"/>
  <c r="F31" i="5"/>
  <c r="G30" i="5"/>
  <c r="G32" i="5"/>
  <c r="G31" i="5"/>
  <c r="H30" i="5"/>
  <c r="H32" i="5"/>
  <c r="H31" i="5"/>
  <c r="H33" i="5"/>
  <c r="I30" i="5"/>
  <c r="I32" i="5"/>
  <c r="J30" i="5"/>
  <c r="J32" i="5"/>
  <c r="K30" i="5"/>
  <c r="K32" i="5"/>
  <c r="L30" i="5"/>
  <c r="L32" i="5"/>
  <c r="M30" i="5"/>
  <c r="M32" i="5"/>
  <c r="I31" i="5"/>
  <c r="J31" i="5"/>
  <c r="K31" i="5"/>
  <c r="L31" i="5"/>
  <c r="M31" i="5"/>
  <c r="I33" i="5"/>
  <c r="I34" i="5"/>
  <c r="I43" i="5"/>
  <c r="J33" i="5"/>
  <c r="J43" i="5"/>
  <c r="K33" i="5"/>
  <c r="K43" i="5"/>
  <c r="K47" i="5"/>
  <c r="L33" i="5"/>
  <c r="L47" i="5"/>
  <c r="M33" i="5"/>
  <c r="M34" i="5"/>
  <c r="D41" i="5"/>
  <c r="D42" i="5"/>
  <c r="E41" i="5"/>
  <c r="E42" i="5"/>
  <c r="F41" i="5"/>
  <c r="F42" i="5"/>
  <c r="G41" i="5"/>
  <c r="G42" i="5"/>
  <c r="H41" i="5"/>
  <c r="H42" i="5"/>
  <c r="I41" i="5"/>
  <c r="I42" i="5"/>
  <c r="J41" i="5"/>
  <c r="J42" i="5"/>
  <c r="K41" i="5"/>
  <c r="K42" i="5"/>
  <c r="L41" i="5"/>
  <c r="L42" i="5"/>
  <c r="M41" i="5"/>
  <c r="M42" i="5"/>
  <c r="D48" i="5"/>
  <c r="D53" i="5"/>
  <c r="E48" i="5"/>
  <c r="E53" i="5"/>
  <c r="E55" i="5"/>
  <c r="E36" i="12"/>
  <c r="F48" i="5"/>
  <c r="F53" i="5"/>
  <c r="F55" i="5"/>
  <c r="G48" i="5"/>
  <c r="G53" i="5"/>
  <c r="H48" i="5"/>
  <c r="H53" i="5"/>
  <c r="H55" i="5"/>
  <c r="I53" i="5"/>
  <c r="I55" i="5"/>
  <c r="J48" i="5"/>
  <c r="J53" i="5"/>
  <c r="J55" i="5"/>
  <c r="K48" i="5"/>
  <c r="K53" i="5"/>
  <c r="K55" i="5"/>
  <c r="L48" i="5"/>
  <c r="L53" i="5"/>
  <c r="L55" i="5"/>
  <c r="M48" i="5"/>
  <c r="M53" i="5"/>
  <c r="M55" i="5"/>
  <c r="D49" i="5"/>
  <c r="E49" i="5"/>
  <c r="F49" i="5"/>
  <c r="F50" i="5"/>
  <c r="G49" i="5"/>
  <c r="H49" i="5"/>
  <c r="I49" i="5"/>
  <c r="I50" i="5"/>
  <c r="J49" i="5"/>
  <c r="J50" i="5"/>
  <c r="J51" i="5"/>
  <c r="J52" i="5"/>
  <c r="P15" i="13"/>
  <c r="K49" i="5"/>
  <c r="K50" i="5"/>
  <c r="K54" i="5"/>
  <c r="Q16" i="13"/>
  <c r="K51" i="5"/>
  <c r="K52" i="5"/>
  <c r="Q15" i="13"/>
  <c r="L49" i="5"/>
  <c r="L50" i="5"/>
  <c r="M49" i="5"/>
  <c r="M50" i="5"/>
  <c r="F48" i="12"/>
  <c r="F25" i="12"/>
  <c r="K25" i="12"/>
  <c r="I48" i="12"/>
  <c r="I54" i="12"/>
  <c r="M48" i="12"/>
  <c r="L54" i="12"/>
  <c r="E48" i="12"/>
  <c r="M25" i="12"/>
  <c r="E58" i="12"/>
  <c r="E60" i="12"/>
  <c r="E62" i="12"/>
  <c r="H54" i="12"/>
  <c r="H48" i="12"/>
  <c r="L48" i="12"/>
  <c r="G25" i="12"/>
  <c r="D49" i="12"/>
  <c r="O65" i="12"/>
  <c r="D35" i="5"/>
  <c r="J18" i="13"/>
  <c r="D37" i="5"/>
  <c r="D39" i="5"/>
  <c r="J12" i="13"/>
  <c r="D50" i="12"/>
  <c r="E38" i="5"/>
  <c r="F38" i="5"/>
  <c r="G38" i="5"/>
  <c r="H38" i="5"/>
  <c r="H39" i="5"/>
  <c r="N12" i="13"/>
  <c r="L50" i="12"/>
  <c r="L51" i="12"/>
  <c r="E50" i="12"/>
  <c r="E51" i="12"/>
  <c r="F50" i="12"/>
  <c r="F51" i="12"/>
  <c r="G50" i="12"/>
  <c r="G51" i="12"/>
  <c r="H50" i="12"/>
  <c r="H51" i="12"/>
  <c r="I50" i="12"/>
  <c r="I51" i="12"/>
  <c r="J50" i="12"/>
  <c r="J51" i="12"/>
  <c r="K50" i="12"/>
  <c r="K51" i="12"/>
  <c r="M50" i="12"/>
  <c r="M51" i="12"/>
  <c r="F37" i="5"/>
  <c r="F40" i="5"/>
  <c r="G37" i="5"/>
  <c r="H37" i="5"/>
  <c r="L39" i="5"/>
  <c r="R12" i="13"/>
  <c r="E39" i="5"/>
  <c r="K12" i="13"/>
  <c r="L45" i="5"/>
  <c r="R13" i="13"/>
  <c r="K45" i="5"/>
  <c r="Q13" i="13"/>
  <c r="L40" i="5"/>
  <c r="R17" i="13"/>
  <c r="G39" i="5"/>
  <c r="M12" i="13"/>
  <c r="I47" i="5"/>
  <c r="L43" i="5"/>
  <c r="M43" i="5"/>
  <c r="M47" i="5"/>
  <c r="M40" i="5"/>
  <c r="M44" i="5"/>
  <c r="S11" i="13"/>
  <c r="L34" i="5"/>
  <c r="H40" i="5"/>
  <c r="N17" i="13"/>
  <c r="I39" i="5"/>
  <c r="O12" i="13"/>
  <c r="I45" i="5"/>
  <c r="O13" i="13"/>
  <c r="K40" i="5"/>
  <c r="K44" i="5"/>
  <c r="Q11" i="13"/>
  <c r="G45" i="5"/>
  <c r="M13" i="13"/>
  <c r="K39" i="5"/>
  <c r="Q12" i="13"/>
  <c r="J54" i="5"/>
  <c r="P16" i="13"/>
  <c r="H34" i="5"/>
  <c r="H43" i="5"/>
  <c r="H47" i="5"/>
  <c r="H50" i="5"/>
  <c r="H54" i="5"/>
  <c r="N16" i="13"/>
  <c r="H51" i="5"/>
  <c r="H52" i="5"/>
  <c r="N15" i="13"/>
  <c r="J45" i="5"/>
  <c r="P13" i="13"/>
  <c r="K34" i="5"/>
  <c r="J47" i="5"/>
  <c r="M39" i="5"/>
  <c r="S12" i="13"/>
  <c r="E45" i="5"/>
  <c r="K13" i="13"/>
  <c r="G33" i="5"/>
  <c r="J39" i="5"/>
  <c r="P12" i="13"/>
  <c r="H44" i="5"/>
  <c r="N11" i="13"/>
  <c r="S17" i="13"/>
  <c r="Q17" i="13"/>
  <c r="I46" i="5"/>
  <c r="O14" i="13"/>
  <c r="I34" i="12"/>
  <c r="E50" i="5"/>
  <c r="E54" i="5"/>
  <c r="K16" i="13"/>
  <c r="G43" i="5"/>
  <c r="G34" i="5"/>
  <c r="G47" i="5"/>
  <c r="G50" i="5"/>
  <c r="G51" i="5"/>
  <c r="G52" i="5"/>
  <c r="M15" i="13"/>
  <c r="E46" i="5"/>
  <c r="E34" i="12"/>
  <c r="K14" i="13"/>
  <c r="J46" i="5"/>
  <c r="L46" i="5"/>
  <c r="L34" i="12"/>
  <c r="K46" i="5"/>
  <c r="Q14" i="13"/>
  <c r="G35" i="5"/>
  <c r="G40" i="5"/>
  <c r="M17" i="13"/>
  <c r="J34" i="12"/>
  <c r="P14" i="13"/>
  <c r="K34" i="12"/>
  <c r="G44" i="5"/>
  <c r="M11" i="13"/>
  <c r="G46" i="5"/>
  <c r="M14" i="13"/>
  <c r="G34" i="12"/>
  <c r="G54" i="5"/>
  <c r="M16" i="13"/>
  <c r="G55" i="5"/>
  <c r="G36" i="12"/>
  <c r="F54" i="5"/>
  <c r="L16" i="13"/>
  <c r="F51" i="5"/>
  <c r="F52" i="5"/>
  <c r="L15" i="13"/>
  <c r="F32" i="5"/>
  <c r="F33" i="5"/>
  <c r="F47" i="5"/>
  <c r="E32" i="5"/>
  <c r="E33" i="5"/>
  <c r="E43" i="5"/>
  <c r="F34" i="5"/>
  <c r="F43" i="5"/>
  <c r="D40" i="5"/>
  <c r="J17" i="13"/>
  <c r="D44" i="5"/>
  <c r="J11" i="13"/>
  <c r="D45" i="5"/>
  <c r="J13" i="13"/>
  <c r="D32" i="5"/>
  <c r="D33" i="5"/>
  <c r="D47" i="5"/>
  <c r="D50" i="5"/>
  <c r="D45" i="12"/>
  <c r="L17" i="13"/>
  <c r="F44" i="5"/>
  <c r="L11" i="13"/>
  <c r="J36" i="12"/>
  <c r="P19" i="13"/>
  <c r="L54" i="5"/>
  <c r="R16" i="13"/>
  <c r="L51" i="5"/>
  <c r="L52" i="5"/>
  <c r="R15" i="13"/>
  <c r="Q19" i="13"/>
  <c r="K36" i="12"/>
  <c r="K62" i="12"/>
  <c r="K58" i="12"/>
  <c r="K60" i="12"/>
  <c r="F62" i="12"/>
  <c r="F58" i="12"/>
  <c r="F60" i="12"/>
  <c r="L62" i="12"/>
  <c r="L58" i="12"/>
  <c r="L60" i="12"/>
  <c r="I36" i="12"/>
  <c r="O19" i="13"/>
  <c r="H36" i="12"/>
  <c r="N19" i="13"/>
  <c r="S19" i="13"/>
  <c r="M36" i="12"/>
  <c r="H58" i="12"/>
  <c r="H60" i="12"/>
  <c r="H62" i="12"/>
  <c r="I51" i="5"/>
  <c r="I52" i="5"/>
  <c r="O15" i="13"/>
  <c r="I54" i="5"/>
  <c r="O16" i="13"/>
  <c r="I62" i="12"/>
  <c r="I58" i="12"/>
  <c r="I60" i="12"/>
  <c r="E44" i="5"/>
  <c r="K11" i="13"/>
  <c r="K17" i="13"/>
  <c r="S13" i="13"/>
  <c r="M46" i="5"/>
  <c r="J44" i="5"/>
  <c r="P11" i="13"/>
  <c r="P17" i="13"/>
  <c r="I44" i="5"/>
  <c r="O11" i="13"/>
  <c r="O17" i="13"/>
  <c r="M54" i="5"/>
  <c r="S16" i="13"/>
  <c r="M51" i="5"/>
  <c r="M52" i="5"/>
  <c r="S15" i="13"/>
  <c r="L36" i="12"/>
  <c r="R19" i="13"/>
  <c r="L19" i="13"/>
  <c r="F36" i="12"/>
  <c r="R14" i="13"/>
  <c r="F39" i="5"/>
  <c r="L12" i="13"/>
  <c r="M58" i="12"/>
  <c r="M60" i="12"/>
  <c r="D20" i="12"/>
  <c r="D22" i="12"/>
  <c r="D23" i="12"/>
  <c r="L44" i="5"/>
  <c r="R11" i="13"/>
  <c r="J62" i="12"/>
  <c r="J48" i="12"/>
  <c r="F45" i="5"/>
  <c r="H45" i="5"/>
  <c r="J54" i="12"/>
  <c r="J34" i="5"/>
  <c r="G58" i="12"/>
  <c r="G60" i="12"/>
  <c r="D43" i="5"/>
  <c r="D46" i="5"/>
  <c r="D34" i="12"/>
  <c r="J14" i="13"/>
  <c r="D34" i="5"/>
  <c r="D54" i="12"/>
  <c r="D57" i="12"/>
  <c r="D48" i="12"/>
  <c r="D51" i="12"/>
  <c r="D25" i="12"/>
  <c r="D51" i="5"/>
  <c r="D52" i="5"/>
  <c r="J15" i="13"/>
  <c r="D54" i="5"/>
  <c r="J16" i="13"/>
  <c r="N13" i="13"/>
  <c r="H46" i="5"/>
  <c r="L13" i="13"/>
  <c r="F46" i="5"/>
  <c r="S14" i="13"/>
  <c r="M34" i="12"/>
  <c r="H34" i="12"/>
  <c r="N14" i="13"/>
  <c r="F34" i="12"/>
  <c r="L14" i="13"/>
  <c r="D55" i="5"/>
  <c r="C57" i="5"/>
  <c r="D62" i="12"/>
  <c r="D63" i="12"/>
  <c r="D58" i="12"/>
  <c r="D60" i="12"/>
  <c r="O57" i="5"/>
  <c r="K22" i="13"/>
  <c r="J19" i="13"/>
  <c r="D36" i="12"/>
  <c r="E51" i="5"/>
  <c r="E52" i="5"/>
  <c r="K15" i="13"/>
  <c r="E34" i="5"/>
  <c r="K19" i="13"/>
  <c r="E47" i="5"/>
</calcChain>
</file>

<file path=xl/comments1.xml><?xml version="1.0" encoding="utf-8"?>
<comments xmlns="http://schemas.openxmlformats.org/spreadsheetml/2006/main">
  <authors>
    <author>Steve Passey/spassey</author>
    <author>Roman Širocký</author>
    <author>Filley, Mark @ DHQ</author>
  </authors>
  <commentList>
    <comment ref="B24" authorId="0" shapeId="0">
      <text>
        <r>
          <rPr>
            <sz val="14"/>
            <color indexed="81"/>
            <rFont val="Tahoma"/>
            <family val="2"/>
          </rPr>
          <t>Customers may also be part of the APQP team.</t>
        </r>
      </text>
    </comment>
    <comment ref="B65" authorId="1" shapeId="0">
      <text>
        <r>
          <rPr>
            <sz val="10"/>
            <color indexed="81"/>
            <rFont val="Tahoma"/>
            <family val="2"/>
            <charset val="238"/>
          </rPr>
          <t>If possible use the Dura standards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9" authorId="2" shapeId="0">
      <text>
        <r>
          <rPr>
            <sz val="9"/>
            <color indexed="81"/>
            <rFont val="Tahoma"/>
            <family val="2"/>
          </rPr>
          <t>Engineering to communicate Customer/Dura Asset Tagging requirements</t>
        </r>
      </text>
    </comment>
    <comment ref="B87" authorId="2" shapeId="0">
      <text>
        <r>
          <rPr>
            <b/>
            <sz val="9"/>
            <color indexed="81"/>
            <rFont val="Tahoma"/>
            <family val="2"/>
          </rPr>
          <t>level 3 is default</t>
        </r>
      </text>
    </comment>
    <comment ref="B93" authorId="2" shapeId="0">
      <text>
        <r>
          <rPr>
            <b/>
            <sz val="9"/>
            <color indexed="81"/>
            <rFont val="Tahoma"/>
            <family val="2"/>
          </rPr>
          <t xml:space="preserve">Preferred MS Project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5" authorId="2" shapeId="0">
      <text>
        <r>
          <rPr>
            <b/>
            <sz val="9"/>
            <color indexed="81"/>
            <rFont val="Tahoma"/>
            <family val="2"/>
          </rPr>
          <t>Use of OEE reports as build up to R@R / PSW PTR</t>
        </r>
      </text>
    </comment>
    <comment ref="B99" authorId="2" shapeId="0">
      <text>
        <r>
          <rPr>
            <sz val="9"/>
            <color indexed="81"/>
            <rFont val="Tahoma"/>
            <family val="2"/>
          </rPr>
          <t xml:space="preserve">
 Contact GSS@duraauto.com for access and directions.</t>
        </r>
      </text>
    </comment>
  </commentList>
</comments>
</file>

<file path=xl/comments2.xml><?xml version="1.0" encoding="utf-8"?>
<comments xmlns="http://schemas.openxmlformats.org/spreadsheetml/2006/main">
  <authors>
    <author>Filley, Mark @ DHQ</author>
  </authors>
  <commentList>
    <comment ref="D13" authorId="0" shapeId="0">
      <text>
        <r>
          <rPr>
            <sz val="9"/>
            <color indexed="81"/>
            <rFont val="Tahoma"/>
            <family val="2"/>
          </rPr>
          <t xml:space="preserve">
Identify The Bottleneck Process Step
</t>
        </r>
      </text>
    </comment>
  </commentList>
</comments>
</file>

<file path=xl/sharedStrings.xml><?xml version="1.0" encoding="utf-8"?>
<sst xmlns="http://schemas.openxmlformats.org/spreadsheetml/2006/main" count="373" uniqueCount="256">
  <si>
    <t>Supplier:</t>
  </si>
  <si>
    <t>Part Name:</t>
  </si>
  <si>
    <t>Date</t>
  </si>
  <si>
    <t>(Note: White cells must be filled in, Shaded cells are calculated fields)</t>
  </si>
  <si>
    <t>Operating pattern and machine data:</t>
  </si>
  <si>
    <t>Process 3</t>
  </si>
  <si>
    <t>Process 4</t>
  </si>
  <si>
    <t>Process 5</t>
  </si>
  <si>
    <t>Process 6</t>
  </si>
  <si>
    <t>Process 7</t>
  </si>
  <si>
    <t>Process 8</t>
  </si>
  <si>
    <t>Process 9</t>
  </si>
  <si>
    <t>Process 10</t>
  </si>
  <si>
    <t>A.</t>
  </si>
  <si>
    <t>Shifts/day</t>
  </si>
  <si>
    <t>B.</t>
  </si>
  <si>
    <t>Hours/shift</t>
  </si>
  <si>
    <t>C.</t>
  </si>
  <si>
    <t>Minutes/shift</t>
  </si>
  <si>
    <t>=B x 60</t>
  </si>
  <si>
    <t>D</t>
  </si>
  <si>
    <t>Percentage availability of Process to Manufacture Component. (Dedicated Process = 100%)</t>
  </si>
  <si>
    <t>E</t>
  </si>
  <si>
    <t>Total Minutes available per shift</t>
  </si>
  <si>
    <t>=C x D</t>
  </si>
  <si>
    <t>F</t>
  </si>
  <si>
    <t>Planned downtime: lunch, breaks (minutes/shift) Note: If tag relief is used, enter 0</t>
  </si>
  <si>
    <t>G</t>
  </si>
  <si>
    <t>Total planned production time/shift (minutes)</t>
  </si>
  <si>
    <t>=E - F</t>
  </si>
  <si>
    <t>H</t>
  </si>
  <si>
    <t>Total planned production time/day (minutes)</t>
  </si>
  <si>
    <t>=A x G</t>
  </si>
  <si>
    <t>I</t>
  </si>
  <si>
    <t>Days/week</t>
  </si>
  <si>
    <t>J</t>
  </si>
  <si>
    <t>Total planned production time/week (minutes)</t>
  </si>
  <si>
    <t>=H x I</t>
  </si>
  <si>
    <t>K.</t>
  </si>
  <si>
    <t>Total minutes run</t>
  </si>
  <si>
    <t>L.</t>
  </si>
  <si>
    <t>Total breakdown time + time for minor setups and adjustments (minutes)</t>
  </si>
  <si>
    <t>M.</t>
  </si>
  <si>
    <t>Total number of parts made (good + bad)</t>
  </si>
  <si>
    <t>N.</t>
  </si>
  <si>
    <t>Total good parts (first time through only- do not include parts that were re-processed or reworked)</t>
  </si>
  <si>
    <t>O</t>
  </si>
  <si>
    <t>Total bad parts</t>
  </si>
  <si>
    <t>P</t>
  </si>
  <si>
    <t>Actual cycle time (sec/part)</t>
  </si>
  <si>
    <t>Other data:</t>
  </si>
  <si>
    <t>Q.</t>
  </si>
  <si>
    <t>Planned cycle time-the one used for capacity planning (seconds/part)</t>
  </si>
  <si>
    <t>R.</t>
  </si>
  <si>
    <t>Projected time per changeover (minutes)</t>
  </si>
  <si>
    <t>S.</t>
  </si>
  <si>
    <t>Projected changeovers per shift</t>
  </si>
  <si>
    <t>T.</t>
  </si>
  <si>
    <t>Projected downtime: changeover time/shift (minutes)</t>
  </si>
  <si>
    <t>=R x S</t>
  </si>
  <si>
    <t>U</t>
  </si>
  <si>
    <t>Projected downtime: (breakdown time+time for minor setups and adjustments)/shift (minutes)</t>
  </si>
  <si>
    <t>Should agree with field L if full shift</t>
  </si>
  <si>
    <t>V</t>
  </si>
  <si>
    <t>Total projected unplanned downtime/day (minutes)</t>
  </si>
  <si>
    <t>= (T + U) x A</t>
  </si>
  <si>
    <t>OEE calculation</t>
  </si>
  <si>
    <t>W.</t>
  </si>
  <si>
    <t>Equipment Availability:</t>
  </si>
  <si>
    <t>=(H-V)/H</t>
  </si>
  <si>
    <t>X.</t>
  </si>
  <si>
    <t>Performance Efficiency</t>
  </si>
  <si>
    <t>=Q / P</t>
  </si>
  <si>
    <t>Y</t>
  </si>
  <si>
    <t>=N / M</t>
  </si>
  <si>
    <t>Z</t>
  </si>
  <si>
    <t>=W x X x Y</t>
  </si>
  <si>
    <t>Capacity analysis</t>
  </si>
  <si>
    <t>AA.</t>
  </si>
  <si>
    <t>Planned uptime (hours/day)</t>
  </si>
  <si>
    <t>= H/60</t>
  </si>
  <si>
    <t>AB.</t>
  </si>
  <si>
    <t>Planned uptime (days/week)</t>
  </si>
  <si>
    <t>= I</t>
  </si>
  <si>
    <t>AC.</t>
  </si>
  <si>
    <t>Planned rate of production (parts/minute)</t>
  </si>
  <si>
    <t>= 60/Q</t>
  </si>
  <si>
    <t>AD.</t>
  </si>
  <si>
    <t>Theoretical production capacity per day</t>
  </si>
  <si>
    <t>= AA x 60 x AC</t>
  </si>
  <si>
    <t>AE.</t>
  </si>
  <si>
    <t>Theoretical production capacity per week</t>
  </si>
  <si>
    <t>= AD x Z</t>
  </si>
  <si>
    <t>AF.</t>
  </si>
  <si>
    <t>AG.</t>
  </si>
  <si>
    <t>Weekly Parts Available for Shipment</t>
  </si>
  <si>
    <t>= AE x Z</t>
  </si>
  <si>
    <t>AH.</t>
  </si>
  <si>
    <t>Daily Demand (DPV)</t>
  </si>
  <si>
    <t>= AF/AB</t>
  </si>
  <si>
    <t>AI</t>
  </si>
  <si>
    <t>Daily Parts Available for Shipment</t>
  </si>
  <si>
    <t>AJ</t>
  </si>
  <si>
    <t>Percent above/below DPV</t>
  </si>
  <si>
    <t>= (AI-AH)/AH</t>
  </si>
  <si>
    <t xml:space="preserve">out of </t>
  </si>
  <si>
    <t>possible points</t>
  </si>
  <si>
    <t>SOP</t>
  </si>
  <si>
    <t>Program:</t>
  </si>
  <si>
    <t>Supplier New Business Kick-off</t>
  </si>
  <si>
    <t>Dura Team Members</t>
  </si>
  <si>
    <t>Name</t>
  </si>
  <si>
    <t>Phone Number: office/cell</t>
  </si>
  <si>
    <t>Email address</t>
  </si>
  <si>
    <t>Project Buyer</t>
  </si>
  <si>
    <t>Operations Buyer</t>
  </si>
  <si>
    <t>Project leader / manager</t>
  </si>
  <si>
    <t>Product Engineer</t>
  </si>
  <si>
    <t>Plant - Quality Engineer / Manf. Eng. / MP&amp;L / Packaging</t>
  </si>
  <si>
    <t>Other</t>
  </si>
  <si>
    <t>Estimated Quantity</t>
  </si>
  <si>
    <t>Comments/Notes</t>
  </si>
  <si>
    <t>1st Shots</t>
  </si>
  <si>
    <t>2nd shots</t>
  </si>
  <si>
    <t>Enter Build Dates /MRP's , add lines as required</t>
  </si>
  <si>
    <t>Supplier PPAP to Dura</t>
  </si>
  <si>
    <t>Dura Validation Testing Start and Qty</t>
  </si>
  <si>
    <t>Dura Customer PPAP Date</t>
  </si>
  <si>
    <t>Ramp Up Schedule Received?  Y/N</t>
  </si>
  <si>
    <t>Other program deliverables:-</t>
  </si>
  <si>
    <t>IMDS compliance by</t>
  </si>
  <si>
    <t>Packaging approved by</t>
  </si>
  <si>
    <t>Commercial</t>
  </si>
  <si>
    <t>Y/N or Date</t>
  </si>
  <si>
    <t xml:space="preserve">Who </t>
  </si>
  <si>
    <t>When</t>
  </si>
  <si>
    <t>Tooling PO Issued</t>
  </si>
  <si>
    <t>Blamket PO issued</t>
  </si>
  <si>
    <t>Tool Payment Terms Agreed</t>
  </si>
  <si>
    <t>Specific agreement required Yes / No , Received</t>
  </si>
  <si>
    <t>MFA Signed and Agreed</t>
  </si>
  <si>
    <t>Any Dura customer requirements cascaded to suppliers</t>
  </si>
  <si>
    <t>Any exceptions to the drawing requested?</t>
  </si>
  <si>
    <t>Any exceptions accepted?</t>
  </si>
  <si>
    <t>Drawing released to agrement?  If not, Mark-up signed and agreed?</t>
  </si>
  <si>
    <t>Asset Tagging - Customer/Dura requirements Provided?</t>
  </si>
  <si>
    <t>Engineering</t>
  </si>
  <si>
    <t>Design and Manf. review meeting expectations / schedule</t>
  </si>
  <si>
    <t>CAD system requirements (IDE-AS/Catia) + file transfer</t>
  </si>
  <si>
    <t>Have Specifications been supplied (system + component)</t>
  </si>
  <si>
    <t>Is Dura approval of Tooling design required - expectations?</t>
  </si>
  <si>
    <t>Release to Tool Cad and Drawing received?</t>
  </si>
  <si>
    <t>GD&amp;T Expectations / How will it be agreed</t>
  </si>
  <si>
    <t>CC / SC sheet agreement have to be sign off.</t>
  </si>
  <si>
    <t>Special Characteristics + Pass Through</t>
  </si>
  <si>
    <t>PPAP submission level required</t>
  </si>
  <si>
    <t>% OEE / Run at Rate proveout requirements known at start of program (normally precise requirements are determined at LRR decision point)</t>
  </si>
  <si>
    <t>New Suppliers</t>
  </si>
  <si>
    <t>Access to Dura web applications</t>
  </si>
  <si>
    <t>Dura Supplier Extranet - Quality &amp; Delivery rating awareness</t>
  </si>
  <si>
    <t>Supplier visit to Dura manufacturing plant</t>
  </si>
  <si>
    <t>Manufacturing expectations</t>
  </si>
  <si>
    <t>Any special requirements for part from Dura assembly process - example handling considerations (sharp edges)</t>
  </si>
  <si>
    <t>Additional Packaging Expectations / approval</t>
  </si>
  <si>
    <t>Unique plant logistics / schedule / EXW / atc.</t>
  </si>
  <si>
    <t>Ramp-up Lead Time understood? Y/N</t>
  </si>
  <si>
    <t>Ship Frequency/Day established?</t>
  </si>
  <si>
    <t>Retaurnable Packaging Y/N, adequate in system</t>
  </si>
  <si>
    <t>Expendable packaging identified as Back-up</t>
  </si>
  <si>
    <t>Supplier Manufacutring Location:</t>
  </si>
  <si>
    <t>Dura Part Number:</t>
  </si>
  <si>
    <t>End Customer:</t>
  </si>
  <si>
    <t>Part Revision (at time of Kick Off):</t>
  </si>
  <si>
    <t>Supplier CFT Leader:</t>
  </si>
  <si>
    <t>Dura Receiving Facility:</t>
  </si>
  <si>
    <t>Dura Facility IMDS Code:</t>
  </si>
  <si>
    <t>Dura Facility Supplier Quality Contact:</t>
  </si>
  <si>
    <t xml:space="preserve">New Program? </t>
  </si>
  <si>
    <t>Dura CFT Leader Name:</t>
  </si>
  <si>
    <t>Supplier or Plant Quality Engineer</t>
  </si>
  <si>
    <t>ASQE / SQE expectations</t>
  </si>
  <si>
    <r>
      <t>PPAP submission check list</t>
    </r>
    <r>
      <rPr>
        <sz val="12"/>
        <rFont val="Arial"/>
        <family val="2"/>
      </rPr>
      <t xml:space="preserve"> communicated Y / N</t>
    </r>
  </si>
  <si>
    <t xml:space="preserve">Dura on-site Run@Rate Process Audit required / scheduled Y/N </t>
  </si>
  <si>
    <t>Plant build support expectations (Product Validation- PV to use Significant production run / PPAP run / Run at Rate)</t>
  </si>
  <si>
    <t>Plant Quality expectations
Zero Defect policy  (0 PPM and 0 Quality Rejects)</t>
  </si>
  <si>
    <t>Safe Launch / Early Product Containment/ GP-12 Plan, exit criteria established.</t>
  </si>
  <si>
    <t>Frequency of Supplier APQP status reporting after "kick-off"</t>
  </si>
  <si>
    <t>Dura APQP Application - APQP Documetnatin Uploading communcaited and understood</t>
  </si>
  <si>
    <t>Supplier AAR submission dates, Process understood and defined with key dates</t>
  </si>
  <si>
    <t>Tool Design Complete for review</t>
  </si>
  <si>
    <t>Launch Readiness Reviews - ASQE / SQE to lead determination if required, at what frequency, and stage at least 1 month prior to Run at Rate / PPAP date</t>
  </si>
  <si>
    <t>Required Supplier APQP Status Reporting documentation, frequency, form complation.</t>
  </si>
  <si>
    <t>Action planning, utlization of form.</t>
  </si>
  <si>
    <t>Supplier PFMEA Self Designated Special Characteristics (per DGSQAM)</t>
  </si>
  <si>
    <t>Gaging Issues:  Shared gauges, Dura Paid, coorelation requirements.</t>
  </si>
  <si>
    <t>Engineering change control, upcoming / open changes, release</t>
  </si>
  <si>
    <t>ASQE - Advanced Supplier Quality Engineer (For High Impact Suppliers)</t>
  </si>
  <si>
    <t>Tooling Validation Plan Provided, Accepted by Dura Engineering?</t>
  </si>
  <si>
    <t>Action Required or Comments.   Ongoing Actions to be documented in LOP</t>
  </si>
  <si>
    <t>Dura Run at Rate / PTR</t>
  </si>
  <si>
    <t>Lists of Dura Key Dates - Inputs</t>
  </si>
  <si>
    <t>FILL IN WHITE BOXES</t>
  </si>
  <si>
    <t>Date Completed:</t>
  </si>
  <si>
    <t>Account Manager or Rep. in Attendnace</t>
  </si>
  <si>
    <t>Project Manager or Rep in attendance.</t>
  </si>
  <si>
    <t>Project Engineer or Rep. in attendance.</t>
  </si>
  <si>
    <t>Customer Service or Rep. in Attendnace</t>
  </si>
  <si>
    <t>Quailty or Rep. in Attendnace</t>
  </si>
  <si>
    <t>Key Supplier Team Members</t>
  </si>
  <si>
    <t>Integrated Advanced Product Quality Planning and Project Timing plan to PPAP / PSW / SOP</t>
  </si>
  <si>
    <t>Customer Specific Requirements, Including VDA 6.3 Process auditing , special process auditing, or SSA requirements.</t>
  </si>
  <si>
    <t>AAR Requirments / Process defined.</t>
  </si>
  <si>
    <t>Materials / Logistics Manager</t>
  </si>
  <si>
    <t>Sub Supplier APQP  reporting Requirements, including sub supplier PPAP and CQI or Process requirements.</t>
  </si>
  <si>
    <t xml:space="preserve">Sub-Supplier Management:  Are sub-suppliers capable, agreed, under the control of the supplier?  </t>
  </si>
  <si>
    <t>Sub-Supplier expectations</t>
  </si>
  <si>
    <t xml:space="preserve">Are sub-suppliers capable, agreed, under the control of the supplier?  </t>
  </si>
  <si>
    <t>Are sub-supplier commerical agreements in place?</t>
  </si>
  <si>
    <t>Do continegency plans exist for lack of sub-supplier capability?</t>
  </si>
  <si>
    <t>Will Sub-Supplier(s) provide PPAP?</t>
  </si>
  <si>
    <t>Dura APQP Contact ASQE:</t>
  </si>
  <si>
    <t>OEE Analysis:</t>
  </si>
  <si>
    <t>Perform this analysis for all key processes.</t>
  </si>
  <si>
    <t>Part Number:</t>
  </si>
  <si>
    <r>
      <t>Weekly Demand</t>
    </r>
    <r>
      <rPr>
        <b/>
        <sz val="10"/>
        <rFont val="Arial"/>
        <family val="2"/>
      </rPr>
      <t xml:space="preserve"> (Based on 48 Weeks / Year)</t>
    </r>
  </si>
  <si>
    <r>
      <t xml:space="preserve">Weekly Demand </t>
    </r>
    <r>
      <rPr>
        <b/>
        <sz val="10"/>
        <rFont val="Arial"/>
        <family val="2"/>
      </rPr>
      <t>(Based on 48 Weeks / Year)</t>
    </r>
  </si>
  <si>
    <r>
      <t xml:space="preserve">FTQ </t>
    </r>
    <r>
      <rPr>
        <b/>
        <sz val="10"/>
        <rFont val="Arial"/>
        <family val="2"/>
      </rPr>
      <t>(Must be greater that 95%)</t>
    </r>
  </si>
  <si>
    <r>
      <t xml:space="preserve">OEE  </t>
    </r>
    <r>
      <rPr>
        <b/>
        <sz val="10"/>
        <rFont val="Arial"/>
        <family val="2"/>
      </rPr>
      <t>(Must be Greater than 80%)</t>
    </r>
  </si>
  <si>
    <t>Process 1</t>
  </si>
  <si>
    <t>Process 2</t>
  </si>
  <si>
    <r>
      <t xml:space="preserve">Supplier to </t>
    </r>
    <r>
      <rPr>
        <b/>
        <u/>
        <sz val="10"/>
        <rFont val="Arial"/>
        <family val="2"/>
      </rPr>
      <t>FILL IN Blue Cells</t>
    </r>
  </si>
  <si>
    <t>Run at Rate:  On Site Assessment</t>
  </si>
  <si>
    <t>Summary Report</t>
  </si>
  <si>
    <t>1.</t>
  </si>
  <si>
    <t>2.</t>
  </si>
  <si>
    <t>3.</t>
  </si>
  <si>
    <t>4.</t>
  </si>
  <si>
    <t>5.</t>
  </si>
  <si>
    <t>6.</t>
  </si>
  <si>
    <t>7.</t>
  </si>
  <si>
    <t>Actual Cycle Time</t>
  </si>
  <si>
    <t>Number of Machines</t>
  </si>
  <si>
    <t>1.  Total minutes run</t>
  </si>
  <si>
    <t>1.  OEE (Must be &gt;85%)</t>
  </si>
  <si>
    <t>Outputs:</t>
  </si>
  <si>
    <t>2.  Percent Above / Below Daily Parts Requirement</t>
  </si>
  <si>
    <r>
      <t>OEE</t>
    </r>
    <r>
      <rPr>
        <b/>
        <sz val="10"/>
        <rFont val="Arial"/>
        <family val="2"/>
      </rPr>
      <t>: (Must be Greater than 85%)</t>
    </r>
  </si>
  <si>
    <r>
      <t>FTQ:</t>
    </r>
    <r>
      <rPr>
        <b/>
        <sz val="10"/>
        <rFont val="Arial"/>
        <family val="2"/>
      </rPr>
      <t xml:space="preserve"> (Must be greater that 90%)</t>
    </r>
  </si>
  <si>
    <t>Inputs:  Operating Pattern and Machine Data:</t>
  </si>
  <si>
    <t>2.  Total breakdown time + time for minor setups and adjustments (minutes)</t>
  </si>
  <si>
    <t>3.  Total number of parts made (good + bad)</t>
  </si>
  <si>
    <t>4.  Total good parts (first time through only- do not include parts that were re-processed or reworked)</t>
  </si>
  <si>
    <t>Production Run Data:</t>
  </si>
  <si>
    <t>Total Bad Parts</t>
  </si>
  <si>
    <t>8.</t>
  </si>
  <si>
    <t>Percent above/below DPV for bottleneck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</si>
</sst>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8" formatCode="_-* #,##0.00\ &quot;DM&quot;_-;\-* #,##0.00\ &quot;DM&quot;_-;_-* &quot;-&quot;??\ &quot;DM&quot;_-;_-@_-"/>
    <numFmt numFmtId="188" formatCode="\$#,##0.00;[Red]&quot;-$&quot;#,##0.00"/>
    <numFmt numFmtId="189" formatCode="0.0000%"/>
    <numFmt numFmtId="190" formatCode="mmmm\ d&quot;, &quot;yyyy"/>
    <numFmt numFmtId="195" formatCode="_ &quot;R &quot;* #,##0_ ;_ &quot;R &quot;* \-#,##0_ ;_ &quot;R &quot;* \-_ ;_ @_ "/>
    <numFmt numFmtId="199" formatCode="0.0"/>
    <numFmt numFmtId="200" formatCode="0.0%"/>
    <numFmt numFmtId="207" formatCode="0.0000"/>
  </numFmts>
  <fonts count="35" x14ac:knownFonts="1">
    <font>
      <sz val="10"/>
      <name val="Arial"/>
      <family val="2"/>
    </font>
    <font>
      <sz val="10"/>
      <name val="Arial"/>
    </font>
    <font>
      <sz val="8"/>
      <name val="Times New Roman"/>
      <family val="1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  <charset val="238"/>
    </font>
    <font>
      <b/>
      <sz val="14"/>
      <name val="Arial"/>
      <family val="2"/>
    </font>
    <font>
      <strike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4"/>
      <color indexed="81"/>
      <name val="Tahoma"/>
      <family val="2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</font>
    <font>
      <u/>
      <sz val="9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sz val="12"/>
      <color theme="3" tint="0.3999755851924192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</borders>
  <cellStyleXfs count="26">
    <xf numFmtId="0" fontId="0" fillId="0" borderId="0"/>
    <xf numFmtId="0" fontId="2" fillId="0" borderId="0">
      <alignment horizontal="center" wrapText="1"/>
      <protection locked="0"/>
    </xf>
    <xf numFmtId="0" fontId="3" fillId="0" borderId="0"/>
    <xf numFmtId="40" fontId="17" fillId="0" borderId="0" applyFill="0" applyBorder="0" applyAlignment="0" applyProtection="0"/>
    <xf numFmtId="188" fontId="4" fillId="0" borderId="0">
      <alignment horizontal="center"/>
    </xf>
    <xf numFmtId="189" fontId="17" fillId="0" borderId="0" applyFill="0" applyBorder="0" applyAlignment="0" applyProtection="0"/>
    <xf numFmtId="190" fontId="17" fillId="0" borderId="0" applyFill="0" applyBorder="0" applyProtection="0">
      <alignment horizontal="center"/>
    </xf>
    <xf numFmtId="0" fontId="5" fillId="2" borderId="0" applyNumberFormat="0" applyBorder="0" applyAlignment="0" applyProtection="0"/>
    <xf numFmtId="0" fontId="6" fillId="0" borderId="0">
      <alignment horizontal="left"/>
    </xf>
    <xf numFmtId="0" fontId="7" fillId="0" borderId="1" applyNumberFormat="0" applyAlignment="0" applyProtection="0"/>
    <xf numFmtId="0" fontId="7" fillId="0" borderId="2">
      <alignment horizontal="left"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178" fontId="17" fillId="0" borderId="0" applyFont="0" applyFill="0" applyBorder="0" applyAlignment="0" applyProtection="0"/>
    <xf numFmtId="0" fontId="8" fillId="0" borderId="3"/>
    <xf numFmtId="195" fontId="17" fillId="0" borderId="0"/>
    <xf numFmtId="0" fontId="17" fillId="0" borderId="0"/>
    <xf numFmtId="0" fontId="1" fillId="0" borderId="0"/>
    <xf numFmtId="40" fontId="17" fillId="0" borderId="0" applyFill="0" applyBorder="0" applyAlignment="0" applyProtection="0"/>
    <xf numFmtId="38" fontId="17" fillId="0" borderId="0" applyFill="0" applyBorder="0" applyAlignment="0" applyProtection="0"/>
    <xf numFmtId="14" fontId="2" fillId="0" borderId="0">
      <alignment horizontal="center" wrapText="1"/>
      <protection locked="0"/>
    </xf>
    <xf numFmtId="9" fontId="17" fillId="0" borderId="0" applyFill="0" applyBorder="0" applyAlignment="0" applyProtection="0"/>
    <xf numFmtId="10" fontId="17" fillId="0" borderId="0" applyFill="0" applyBorder="0" applyAlignment="0" applyProtection="0"/>
    <xf numFmtId="9" fontId="17" fillId="0" borderId="0" applyFill="0" applyBorder="0" applyAlignment="0" applyProtection="0"/>
    <xf numFmtId="10" fontId="17" fillId="0" borderId="0" applyFill="0" applyBorder="0" applyAlignment="0" applyProtection="0"/>
    <xf numFmtId="0" fontId="8" fillId="0" borderId="0"/>
  </cellStyleXfs>
  <cellXfs count="21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0" fontId="0" fillId="2" borderId="5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0" fillId="2" borderId="6" xfId="0" applyFont="1" applyFill="1" applyBorder="1" applyAlignment="1" applyProtection="1">
      <alignment horizontal="center" vertical="top"/>
      <protection locked="0"/>
    </xf>
    <xf numFmtId="199" fontId="0" fillId="3" borderId="7" xfId="0" applyNumberFormat="1" applyFont="1" applyFill="1" applyBorder="1" applyAlignment="1" applyProtection="1">
      <alignment horizontal="center" vertical="top"/>
      <protection locked="0"/>
    </xf>
    <xf numFmtId="0" fontId="0" fillId="2" borderId="0" xfId="0" applyFont="1" applyFill="1" applyBorder="1" applyAlignment="1">
      <alignment horizontal="left" vertical="top"/>
    </xf>
    <xf numFmtId="200" fontId="0" fillId="2" borderId="7" xfId="0" applyNumberFormat="1" applyFon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199" fontId="0" fillId="2" borderId="7" xfId="0" applyNumberFormat="1" applyFont="1" applyFill="1" applyBorder="1" applyAlignment="1" applyProtection="1">
      <alignment horizontal="center" vertical="top"/>
      <protection locked="0"/>
    </xf>
    <xf numFmtId="199" fontId="0" fillId="3" borderId="8" xfId="0" applyNumberFormat="1" applyFont="1" applyFill="1" applyBorder="1" applyAlignment="1" applyProtection="1">
      <alignment horizontal="center" vertical="top"/>
      <protection locked="0"/>
    </xf>
    <xf numFmtId="199" fontId="0" fillId="0" borderId="0" xfId="0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>
      <alignment horizontal="left" vertical="top"/>
    </xf>
    <xf numFmtId="199" fontId="12" fillId="0" borderId="4" xfId="0" applyNumberFormat="1" applyFont="1" applyFill="1" applyBorder="1" applyAlignment="1" applyProtection="1">
      <alignment horizontal="center" vertical="top"/>
      <protection locked="0"/>
    </xf>
    <xf numFmtId="0" fontId="0" fillId="0" borderId="5" xfId="0" applyFont="1" applyFill="1" applyBorder="1" applyAlignment="1" applyProtection="1">
      <alignment horizontal="center" vertical="top"/>
      <protection locked="0"/>
    </xf>
    <xf numFmtId="0" fontId="0" fillId="0" borderId="6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>
      <alignment horizontal="right" vertical="top"/>
    </xf>
    <xf numFmtId="199" fontId="12" fillId="0" borderId="4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left"/>
    </xf>
    <xf numFmtId="200" fontId="10" fillId="3" borderId="9" xfId="21" applyNumberFormat="1" applyFont="1" applyFill="1" applyBorder="1" applyAlignment="1" applyProtection="1">
      <alignment horizontal="center" vertical="top"/>
    </xf>
    <xf numFmtId="200" fontId="10" fillId="3" borderId="7" xfId="21" applyNumberFormat="1" applyFont="1" applyFill="1" applyBorder="1" applyAlignment="1" applyProtection="1">
      <alignment horizontal="center" vertical="top"/>
    </xf>
    <xf numFmtId="200" fontId="10" fillId="3" borderId="8" xfId="21" applyNumberFormat="1" applyFont="1" applyFill="1" applyBorder="1" applyAlignment="1" applyProtection="1">
      <alignment horizontal="center" vertical="top"/>
    </xf>
    <xf numFmtId="199" fontId="10" fillId="0" borderId="0" xfId="21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199" fontId="0" fillId="3" borderId="10" xfId="0" applyNumberFormat="1" applyFill="1" applyBorder="1" applyAlignment="1">
      <alignment horizontal="center" vertical="top"/>
    </xf>
    <xf numFmtId="199" fontId="0" fillId="3" borderId="7" xfId="0" applyNumberFormat="1" applyFill="1" applyBorder="1" applyAlignment="1">
      <alignment horizontal="center" vertical="top"/>
    </xf>
    <xf numFmtId="200" fontId="0" fillId="3" borderId="8" xfId="21" applyNumberFormat="1" applyFont="1" applyFill="1" applyBorder="1" applyAlignment="1" applyProtection="1">
      <alignment horizontal="center" vertical="top"/>
    </xf>
    <xf numFmtId="10" fontId="0" fillId="0" borderId="0" xfId="21" applyNumberFormat="1" applyFont="1" applyFill="1" applyBorder="1" applyAlignment="1" applyProtection="1">
      <alignment horizontal="left" vertical="top"/>
    </xf>
    <xf numFmtId="10" fontId="0" fillId="4" borderId="11" xfId="21" applyNumberFormat="1" applyFont="1" applyFill="1" applyBorder="1" applyAlignment="1" applyProtection="1">
      <alignment horizontal="left" vertical="top"/>
    </xf>
    <xf numFmtId="2" fontId="16" fillId="5" borderId="12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6" fillId="5" borderId="12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0" fillId="0" borderId="0" xfId="0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9" fillId="0" borderId="0" xfId="16" applyFont="1" applyAlignment="1">
      <alignment horizontal="left" vertical="top" wrapText="1"/>
    </xf>
    <xf numFmtId="0" fontId="18" fillId="0" borderId="0" xfId="16" applyFont="1" applyAlignment="1">
      <alignment vertical="center"/>
    </xf>
    <xf numFmtId="0" fontId="9" fillId="0" borderId="0" xfId="16" applyFont="1" applyAlignment="1">
      <alignment vertical="top" wrapText="1"/>
    </xf>
    <xf numFmtId="0" fontId="9" fillId="0" borderId="0" xfId="16" applyFont="1" applyAlignment="1">
      <alignment vertical="center"/>
    </xf>
    <xf numFmtId="0" fontId="7" fillId="6" borderId="13" xfId="16" applyFont="1" applyFill="1" applyBorder="1" applyAlignment="1">
      <alignment vertical="top" wrapText="1"/>
    </xf>
    <xf numFmtId="0" fontId="7" fillId="0" borderId="0" xfId="16" applyFont="1" applyFill="1" applyBorder="1" applyAlignment="1">
      <alignment horizontal="center" vertical="top" wrapText="1"/>
    </xf>
    <xf numFmtId="0" fontId="19" fillId="0" borderId="13" xfId="16" applyFont="1" applyFill="1" applyBorder="1" applyAlignment="1">
      <alignment vertical="top" wrapText="1"/>
    </xf>
    <xf numFmtId="0" fontId="19" fillId="0" borderId="14" xfId="16" applyFont="1" applyFill="1" applyBorder="1" applyAlignment="1">
      <alignment vertical="top" wrapText="1"/>
    </xf>
    <xf numFmtId="0" fontId="7" fillId="0" borderId="0" xfId="16" applyFont="1" applyBorder="1" applyAlignment="1">
      <alignment horizontal="left" vertical="top" wrapText="1"/>
    </xf>
    <xf numFmtId="0" fontId="9" fillId="0" borderId="15" xfId="16" applyFont="1" applyFill="1" applyBorder="1" applyAlignment="1">
      <alignment vertical="top" wrapText="1"/>
    </xf>
    <xf numFmtId="0" fontId="9" fillId="0" borderId="0" xfId="16" applyFont="1" applyBorder="1" applyAlignment="1">
      <alignment horizontal="left" vertical="top" wrapText="1"/>
    </xf>
    <xf numFmtId="0" fontId="9" fillId="0" borderId="16" xfId="16" applyFont="1" applyFill="1" applyBorder="1" applyAlignment="1">
      <alignment vertical="top" wrapText="1"/>
    </xf>
    <xf numFmtId="0" fontId="9" fillId="0" borderId="17" xfId="16" applyFont="1" applyFill="1" applyBorder="1" applyAlignment="1">
      <alignment vertical="top" wrapText="1"/>
    </xf>
    <xf numFmtId="0" fontId="11" fillId="0" borderId="15" xfId="16" applyFont="1" applyFill="1" applyBorder="1" applyAlignment="1">
      <alignment vertical="top" wrapText="1"/>
    </xf>
    <xf numFmtId="0" fontId="9" fillId="0" borderId="18" xfId="16" applyFont="1" applyFill="1" applyBorder="1" applyAlignment="1">
      <alignment vertical="top" wrapText="1"/>
    </xf>
    <xf numFmtId="0" fontId="31" fillId="6" borderId="13" xfId="16" applyFont="1" applyFill="1" applyBorder="1" applyAlignment="1">
      <alignment vertical="top" wrapText="1"/>
    </xf>
    <xf numFmtId="0" fontId="31" fillId="6" borderId="13" xfId="16" applyFont="1" applyFill="1" applyBorder="1" applyAlignment="1">
      <alignment horizontal="left" vertical="top" wrapText="1"/>
    </xf>
    <xf numFmtId="0" fontId="21" fillId="0" borderId="15" xfId="16" applyFont="1" applyFill="1" applyBorder="1" applyAlignment="1">
      <alignment vertical="top" wrapText="1"/>
    </xf>
    <xf numFmtId="0" fontId="21" fillId="0" borderId="19" xfId="16" applyFont="1" applyFill="1" applyBorder="1" applyAlignment="1">
      <alignment vertical="top" wrapText="1"/>
    </xf>
    <xf numFmtId="0" fontId="9" fillId="0" borderId="20" xfId="16" applyFont="1" applyFill="1" applyBorder="1" applyAlignment="1">
      <alignment horizontal="left" vertical="top" wrapText="1"/>
    </xf>
    <xf numFmtId="0" fontId="9" fillId="0" borderId="21" xfId="16" applyFont="1" applyFill="1" applyBorder="1" applyAlignment="1">
      <alignment horizontal="left" vertical="top" wrapText="1"/>
    </xf>
    <xf numFmtId="0" fontId="7" fillId="0" borderId="16" xfId="16" applyFont="1" applyFill="1" applyBorder="1" applyAlignment="1">
      <alignment vertical="top" wrapText="1"/>
    </xf>
    <xf numFmtId="0" fontId="9" fillId="6" borderId="13" xfId="16" applyFont="1" applyFill="1" applyBorder="1" applyAlignment="1">
      <alignment vertical="top" wrapText="1"/>
    </xf>
    <xf numFmtId="0" fontId="9" fillId="6" borderId="13" xfId="16" applyFont="1" applyFill="1" applyBorder="1" applyAlignment="1">
      <alignment horizontal="left" vertical="top" wrapText="1"/>
    </xf>
    <xf numFmtId="0" fontId="22" fillId="0" borderId="0" xfId="16" applyFont="1" applyAlignment="1">
      <alignment horizontal="left" vertical="top" wrapText="1"/>
    </xf>
    <xf numFmtId="0" fontId="13" fillId="0" borderId="13" xfId="16" applyFont="1" applyFill="1" applyBorder="1" applyAlignment="1">
      <alignment vertical="top" wrapText="1"/>
    </xf>
    <xf numFmtId="0" fontId="19" fillId="0" borderId="13" xfId="16" applyFont="1" applyBorder="1" applyAlignment="1">
      <alignment horizontal="left" vertical="top" wrapText="1"/>
    </xf>
    <xf numFmtId="0" fontId="9" fillId="0" borderId="15" xfId="16" applyFont="1" applyBorder="1" applyAlignment="1">
      <alignment horizontal="left" vertical="top" wrapText="1"/>
    </xf>
    <xf numFmtId="0" fontId="9" fillId="0" borderId="16" xfId="16" applyFont="1" applyBorder="1" applyAlignment="1">
      <alignment horizontal="left" vertical="top" wrapText="1"/>
    </xf>
    <xf numFmtId="0" fontId="31" fillId="0" borderId="17" xfId="16" applyFont="1" applyBorder="1" applyAlignment="1">
      <alignment horizontal="left" vertical="top" wrapText="1"/>
    </xf>
    <xf numFmtId="0" fontId="7" fillId="0" borderId="15" xfId="16" applyFont="1" applyBorder="1" applyAlignment="1">
      <alignment horizontal="left" vertical="top" wrapText="1"/>
    </xf>
    <xf numFmtId="0" fontId="32" fillId="0" borderId="16" xfId="16" applyFont="1" applyBorder="1" applyAlignment="1">
      <alignment horizontal="left" vertical="top" wrapText="1"/>
    </xf>
    <xf numFmtId="0" fontId="9" fillId="0" borderId="21" xfId="16" applyFont="1" applyBorder="1" applyAlignment="1">
      <alignment horizontal="left" vertical="top" wrapText="1"/>
    </xf>
    <xf numFmtId="0" fontId="9" fillId="0" borderId="17" xfId="16" applyFont="1" applyBorder="1" applyAlignment="1">
      <alignment horizontal="left" vertical="top" wrapText="1"/>
    </xf>
    <xf numFmtId="0" fontId="20" fillId="0" borderId="16" xfId="16" applyFont="1" applyBorder="1" applyAlignment="1">
      <alignment horizontal="left" vertical="top" wrapText="1"/>
    </xf>
    <xf numFmtId="0" fontId="19" fillId="0" borderId="0" xfId="16" applyFont="1" applyAlignment="1">
      <alignment horizontal="left" vertical="top" wrapText="1"/>
    </xf>
    <xf numFmtId="0" fontId="0" fillId="0" borderId="0" xfId="0" applyAlignment="1">
      <alignment horizontal="right"/>
    </xf>
    <xf numFmtId="0" fontId="33" fillId="0" borderId="13" xfId="16" applyFont="1" applyFill="1" applyBorder="1" applyAlignment="1">
      <alignment vertical="top" wrapText="1"/>
    </xf>
    <xf numFmtId="0" fontId="34" fillId="0" borderId="16" xfId="16" applyFont="1" applyFill="1" applyBorder="1" applyAlignment="1">
      <alignment vertical="top" wrapText="1"/>
    </xf>
    <xf numFmtId="0" fontId="9" fillId="0" borderId="22" xfId="16" applyFont="1" applyBorder="1" applyAlignment="1">
      <alignment horizontal="left" vertical="top" wrapText="1"/>
    </xf>
    <xf numFmtId="0" fontId="22" fillId="0" borderId="0" xfId="0" applyFont="1"/>
    <xf numFmtId="0" fontId="7" fillId="0" borderId="0" xfId="0" applyFont="1"/>
    <xf numFmtId="0" fontId="32" fillId="0" borderId="21" xfId="16" applyFont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7" borderId="0" xfId="0" applyFill="1" applyBorder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16" applyFont="1" applyFill="1" applyBorder="1" applyAlignment="1">
      <alignment horizontal="left" vertical="top" wrapText="1"/>
    </xf>
    <xf numFmtId="0" fontId="19" fillId="0" borderId="0" xfId="16" applyFont="1" applyFill="1" applyBorder="1" applyAlignment="1">
      <alignment horizontal="left" vertical="top" wrapText="1"/>
    </xf>
    <xf numFmtId="0" fontId="34" fillId="0" borderId="23" xfId="16" applyFont="1" applyFill="1" applyBorder="1" applyAlignment="1">
      <alignment vertical="top" wrapText="1"/>
    </xf>
    <xf numFmtId="0" fontId="9" fillId="0" borderId="23" xfId="16" applyFont="1" applyBorder="1" applyAlignment="1">
      <alignment vertical="top" wrapText="1"/>
    </xf>
    <xf numFmtId="0" fontId="9" fillId="0" borderId="23" xfId="16" applyFont="1" applyBorder="1" applyAlignment="1">
      <alignment horizontal="left" vertical="top" wrapText="1"/>
    </xf>
    <xf numFmtId="0" fontId="9" fillId="0" borderId="24" xfId="16" applyFont="1" applyBorder="1" applyAlignment="1">
      <alignment vertical="top" wrapText="1"/>
    </xf>
    <xf numFmtId="0" fontId="9" fillId="0" borderId="24" xfId="16" applyFont="1" applyBorder="1" applyAlignment="1">
      <alignment horizontal="left" vertical="top" wrapText="1"/>
    </xf>
    <xf numFmtId="0" fontId="9" fillId="0" borderId="25" xfId="16" applyFont="1" applyBorder="1" applyAlignment="1">
      <alignment vertical="top" wrapText="1"/>
    </xf>
    <xf numFmtId="0" fontId="9" fillId="0" borderId="25" xfId="16" applyFont="1" applyBorder="1" applyAlignment="1">
      <alignment horizontal="left" vertical="top" wrapText="1"/>
    </xf>
    <xf numFmtId="0" fontId="9" fillId="0" borderId="26" xfId="16" applyFont="1" applyBorder="1" applyAlignment="1">
      <alignment vertical="top" wrapText="1"/>
    </xf>
    <xf numFmtId="0" fontId="9" fillId="0" borderId="26" xfId="16" applyFont="1" applyBorder="1" applyAlignment="1">
      <alignment horizontal="left" vertical="top" wrapText="1"/>
    </xf>
    <xf numFmtId="14" fontId="0" fillId="0" borderId="27" xfId="0" applyNumberFormat="1" applyBorder="1" applyAlignment="1">
      <alignment horizontal="right"/>
    </xf>
    <xf numFmtId="0" fontId="12" fillId="0" borderId="6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/>
    <xf numFmtId="10" fontId="0" fillId="2" borderId="5" xfId="0" applyNumberFormat="1" applyFont="1" applyFill="1" applyBorder="1" applyAlignment="1" applyProtection="1">
      <alignment horizontal="center" vertical="top"/>
      <protection locked="0"/>
    </xf>
    <xf numFmtId="0" fontId="30" fillId="0" borderId="0" xfId="0" applyFont="1" applyAlignment="1">
      <alignment horizontal="center"/>
    </xf>
    <xf numFmtId="49" fontId="0" fillId="0" borderId="28" xfId="0" applyNumberFormat="1" applyBorder="1" applyAlignment="1">
      <alignment horizontal="center"/>
    </xf>
    <xf numFmtId="0" fontId="0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29" xfId="0" applyFont="1" applyFill="1" applyBorder="1" applyAlignment="1" applyProtection="1">
      <alignment horizontal="center" vertical="top"/>
      <protection locked="0"/>
    </xf>
    <xf numFmtId="0" fontId="0" fillId="0" borderId="30" xfId="0" applyFont="1" applyFill="1" applyBorder="1" applyAlignment="1" applyProtection="1">
      <alignment horizontal="center" vertical="top"/>
      <protection locked="0"/>
    </xf>
    <xf numFmtId="199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 vertical="top"/>
    </xf>
    <xf numFmtId="0" fontId="12" fillId="0" borderId="0" xfId="0" applyFont="1" applyAlignment="1">
      <alignment horizontal="right"/>
    </xf>
    <xf numFmtId="199" fontId="12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10" fontId="0" fillId="0" borderId="0" xfId="0" applyNumberFormat="1" applyFont="1" applyFill="1" applyBorder="1" applyAlignment="1" applyProtection="1">
      <alignment horizontal="center" vertical="top"/>
      <protection locked="0"/>
    </xf>
    <xf numFmtId="10" fontId="0" fillId="0" borderId="27" xfId="0" applyNumberFormat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8" borderId="27" xfId="0" applyFont="1" applyFill="1" applyBorder="1" applyAlignment="1" applyProtection="1">
      <alignment horizontal="center" vertical="top"/>
      <protection locked="0"/>
    </xf>
    <xf numFmtId="199" fontId="0" fillId="9" borderId="27" xfId="0" applyNumberFormat="1" applyFont="1" applyFill="1" applyBorder="1" applyAlignment="1" applyProtection="1">
      <alignment horizontal="center" vertical="top"/>
      <protection locked="0"/>
    </xf>
    <xf numFmtId="200" fontId="0" fillId="8" borderId="27" xfId="0" applyNumberFormat="1" applyFont="1" applyFill="1" applyBorder="1" applyAlignment="1" applyProtection="1">
      <alignment horizontal="center" vertical="top"/>
      <protection locked="0"/>
    </xf>
    <xf numFmtId="199" fontId="0" fillId="8" borderId="27" xfId="0" applyNumberFormat="1" applyFont="1" applyFill="1" applyBorder="1" applyAlignment="1" applyProtection="1">
      <alignment horizontal="center" vertical="top"/>
      <protection locked="0"/>
    </xf>
    <xf numFmtId="0" fontId="0" fillId="10" borderId="27" xfId="0" applyFont="1" applyFill="1" applyBorder="1" applyAlignment="1" applyProtection="1">
      <alignment horizontal="center" vertical="top"/>
      <protection locked="0"/>
    </xf>
    <xf numFmtId="0" fontId="0" fillId="8" borderId="28" xfId="0" applyFont="1" applyFill="1" applyBorder="1" applyAlignment="1" applyProtection="1">
      <alignment horizontal="center" vertical="top"/>
      <protection locked="0"/>
    </xf>
    <xf numFmtId="0" fontId="0" fillId="8" borderId="31" xfId="0" applyFont="1" applyFill="1" applyBorder="1" applyAlignment="1" applyProtection="1">
      <alignment horizontal="center" vertical="top"/>
      <protection locked="0"/>
    </xf>
    <xf numFmtId="2" fontId="0" fillId="8" borderId="28" xfId="0" applyNumberFormat="1" applyFont="1" applyFill="1" applyBorder="1" applyAlignment="1" applyProtection="1">
      <alignment horizontal="center" vertical="top"/>
      <protection locked="0"/>
    </xf>
    <xf numFmtId="199" fontId="0" fillId="9" borderId="28" xfId="0" applyNumberFormat="1" applyFont="1" applyFill="1" applyBorder="1" applyAlignment="1" applyProtection="1">
      <alignment horizontal="center" vertical="top"/>
      <protection locked="0"/>
    </xf>
    <xf numFmtId="199" fontId="0" fillId="9" borderId="31" xfId="0" applyNumberFormat="1" applyFont="1" applyFill="1" applyBorder="1" applyAlignment="1" applyProtection="1">
      <alignment horizontal="center" vertical="top"/>
      <protection locked="0"/>
    </xf>
    <xf numFmtId="200" fontId="0" fillId="8" borderId="28" xfId="0" applyNumberFormat="1" applyFont="1" applyFill="1" applyBorder="1" applyAlignment="1" applyProtection="1">
      <alignment horizontal="center" vertical="top"/>
      <protection locked="0"/>
    </xf>
    <xf numFmtId="200" fontId="0" fillId="8" borderId="31" xfId="0" applyNumberFormat="1" applyFont="1" applyFill="1" applyBorder="1" applyAlignment="1" applyProtection="1">
      <alignment horizontal="center" vertical="top"/>
      <protection locked="0"/>
    </xf>
    <xf numFmtId="199" fontId="0" fillId="8" borderId="28" xfId="0" applyNumberFormat="1" applyFont="1" applyFill="1" applyBorder="1" applyAlignment="1" applyProtection="1">
      <alignment horizontal="center" vertical="top"/>
      <protection locked="0"/>
    </xf>
    <xf numFmtId="199" fontId="0" fillId="8" borderId="31" xfId="0" applyNumberFormat="1" applyFont="1" applyFill="1" applyBorder="1" applyAlignment="1" applyProtection="1">
      <alignment horizontal="center" vertical="top"/>
      <protection locked="0"/>
    </xf>
    <xf numFmtId="0" fontId="0" fillId="10" borderId="28" xfId="0" applyFont="1" applyFill="1" applyBorder="1" applyAlignment="1" applyProtection="1">
      <alignment horizontal="center" vertical="top"/>
      <protection locked="0"/>
    </xf>
    <xf numFmtId="0" fontId="0" fillId="10" borderId="31" xfId="0" applyFont="1" applyFill="1" applyBorder="1" applyAlignment="1" applyProtection="1">
      <alignment horizontal="center" vertical="top"/>
      <protection locked="0"/>
    </xf>
    <xf numFmtId="0" fontId="0" fillId="10" borderId="32" xfId="0" applyFont="1" applyFill="1" applyBorder="1" applyAlignment="1" applyProtection="1">
      <alignment horizontal="center" vertical="top"/>
      <protection locked="0"/>
    </xf>
    <xf numFmtId="0" fontId="0" fillId="10" borderId="33" xfId="0" applyFont="1" applyFill="1" applyBorder="1" applyAlignment="1" applyProtection="1">
      <alignment horizontal="center" vertical="top"/>
      <protection locked="0"/>
    </xf>
    <xf numFmtId="0" fontId="0" fillId="10" borderId="34" xfId="0" applyFont="1" applyFill="1" applyBorder="1" applyAlignment="1" applyProtection="1">
      <alignment horizontal="center" vertical="top"/>
      <protection locked="0"/>
    </xf>
    <xf numFmtId="0" fontId="29" fillId="0" borderId="0" xfId="0" applyFont="1" applyBorder="1" applyAlignment="1"/>
    <xf numFmtId="0" fontId="0" fillId="0" borderId="27" xfId="0" applyBorder="1"/>
    <xf numFmtId="0" fontId="0" fillId="0" borderId="31" xfId="0" applyBorder="1"/>
    <xf numFmtId="2" fontId="0" fillId="0" borderId="27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12" fillId="11" borderId="35" xfId="0" applyFont="1" applyFill="1" applyBorder="1" applyAlignment="1"/>
    <xf numFmtId="0" fontId="12" fillId="11" borderId="36" xfId="0" applyFont="1" applyFill="1" applyBorder="1" applyAlignment="1"/>
    <xf numFmtId="199" fontId="12" fillId="11" borderId="37" xfId="0" applyNumberFormat="1" applyFont="1" applyFill="1" applyBorder="1" applyAlignment="1" applyProtection="1">
      <alignment horizontal="center" vertical="top"/>
      <protection locked="0"/>
    </xf>
    <xf numFmtId="199" fontId="12" fillId="11" borderId="38" xfId="0" applyNumberFormat="1" applyFont="1" applyFill="1" applyBorder="1" applyAlignment="1" applyProtection="1">
      <alignment horizontal="center" vertical="top"/>
      <protection locked="0"/>
    </xf>
    <xf numFmtId="10" fontId="0" fillId="0" borderId="27" xfId="0" applyNumberFormat="1" applyBorder="1"/>
    <xf numFmtId="10" fontId="0" fillId="0" borderId="39" xfId="0" applyNumberFormat="1" applyBorder="1"/>
    <xf numFmtId="0" fontId="0" fillId="12" borderId="14" xfId="0" applyFill="1" applyBorder="1"/>
    <xf numFmtId="200" fontId="10" fillId="3" borderId="27" xfId="21" applyNumberFormat="1" applyFont="1" applyFill="1" applyBorder="1" applyAlignment="1" applyProtection="1">
      <alignment horizontal="center" vertical="top"/>
    </xf>
    <xf numFmtId="200" fontId="10" fillId="3" borderId="28" xfId="21" applyNumberFormat="1" applyFont="1" applyFill="1" applyBorder="1" applyAlignment="1" applyProtection="1">
      <alignment horizontal="center" vertical="top"/>
    </xf>
    <xf numFmtId="200" fontId="10" fillId="3" borderId="31" xfId="21" applyNumberFormat="1" applyFont="1" applyFill="1" applyBorder="1" applyAlignment="1" applyProtection="1">
      <alignment horizontal="center" vertical="top"/>
    </xf>
    <xf numFmtId="199" fontId="0" fillId="3" borderId="40" xfId="0" applyNumberFormat="1" applyFont="1" applyFill="1" applyBorder="1" applyAlignment="1" applyProtection="1">
      <alignment horizontal="center" vertical="top"/>
    </xf>
    <xf numFmtId="199" fontId="0" fillId="3" borderId="35" xfId="0" applyNumberFormat="1" applyFont="1" applyFill="1" applyBorder="1" applyAlignment="1" applyProtection="1">
      <alignment horizontal="center" vertical="top"/>
    </xf>
    <xf numFmtId="199" fontId="0" fillId="3" borderId="36" xfId="0" applyNumberFormat="1" applyFont="1" applyFill="1" applyBorder="1" applyAlignment="1" applyProtection="1">
      <alignment horizontal="center" vertical="top"/>
    </xf>
    <xf numFmtId="199" fontId="0" fillId="3" borderId="28" xfId="0" applyNumberFormat="1" applyFont="1" applyFill="1" applyBorder="1" applyAlignment="1" applyProtection="1">
      <alignment horizontal="center" vertical="top"/>
    </xf>
    <xf numFmtId="199" fontId="0" fillId="3" borderId="27" xfId="0" applyNumberFormat="1" applyFont="1" applyFill="1" applyBorder="1" applyAlignment="1" applyProtection="1">
      <alignment horizontal="center" vertical="top"/>
    </xf>
    <xf numFmtId="199" fontId="0" fillId="3" borderId="31" xfId="0" applyNumberFormat="1" applyFont="1" applyFill="1" applyBorder="1" applyAlignment="1" applyProtection="1">
      <alignment horizontal="center" vertical="top"/>
    </xf>
    <xf numFmtId="0" fontId="0" fillId="2" borderId="28" xfId="0" applyFont="1" applyFill="1" applyBorder="1" applyAlignment="1" applyProtection="1">
      <alignment horizontal="center" vertical="top"/>
    </xf>
    <xf numFmtId="0" fontId="0" fillId="2" borderId="27" xfId="0" applyFont="1" applyFill="1" applyBorder="1" applyAlignment="1" applyProtection="1">
      <alignment horizontal="center" vertical="top"/>
    </xf>
    <xf numFmtId="0" fontId="0" fillId="2" borderId="31" xfId="0" applyFont="1" applyFill="1" applyBorder="1" applyAlignment="1" applyProtection="1">
      <alignment horizontal="center" vertical="top"/>
    </xf>
    <xf numFmtId="207" fontId="0" fillId="3" borderId="28" xfId="0" applyNumberFormat="1" applyFill="1" applyBorder="1" applyAlignment="1" applyProtection="1">
      <alignment horizontal="center" vertical="top"/>
    </xf>
    <xf numFmtId="199" fontId="0" fillId="3" borderId="28" xfId="0" applyNumberFormat="1" applyFill="1" applyBorder="1" applyAlignment="1" applyProtection="1">
      <alignment horizontal="center" vertical="top"/>
    </xf>
    <xf numFmtId="199" fontId="0" fillId="3" borderId="27" xfId="0" applyNumberFormat="1" applyFill="1" applyBorder="1" applyAlignment="1" applyProtection="1">
      <alignment horizontal="center" vertical="top"/>
    </xf>
    <xf numFmtId="199" fontId="0" fillId="3" borderId="31" xfId="0" applyNumberFormat="1" applyFill="1" applyBorder="1" applyAlignment="1" applyProtection="1">
      <alignment horizontal="center" vertical="top"/>
    </xf>
    <xf numFmtId="199" fontId="0" fillId="3" borderId="32" xfId="0" applyNumberFormat="1" applyFill="1" applyBorder="1" applyAlignment="1" applyProtection="1">
      <alignment horizontal="center" vertical="top"/>
    </xf>
    <xf numFmtId="199" fontId="0" fillId="3" borderId="33" xfId="0" applyNumberFormat="1" applyFill="1" applyBorder="1" applyAlignment="1" applyProtection="1">
      <alignment horizontal="center" vertical="top"/>
    </xf>
    <xf numFmtId="199" fontId="0" fillId="3" borderId="34" xfId="0" applyNumberFormat="1" applyFill="1" applyBorder="1" applyAlignment="1" applyProtection="1">
      <alignment horizontal="center" vertical="top"/>
    </xf>
    <xf numFmtId="10" fontId="0" fillId="11" borderId="13" xfId="0" applyNumberFormat="1" applyFont="1" applyFill="1" applyBorder="1" applyAlignment="1" applyProtection="1">
      <alignment horizontal="center" vertical="top"/>
    </xf>
    <xf numFmtId="200" fontId="0" fillId="0" borderId="13" xfId="0" applyNumberFormat="1" applyFont="1" applyFill="1" applyBorder="1" applyAlignment="1" applyProtection="1">
      <alignment horizontal="center" vertical="top"/>
    </xf>
    <xf numFmtId="199" fontId="0" fillId="3" borderId="27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14" fontId="0" fillId="0" borderId="27" xfId="0" applyNumberFormat="1" applyBorder="1" applyAlignment="1" applyProtection="1">
      <alignment horizontal="right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29" fillId="0" borderId="41" xfId="0" applyFont="1" applyBorder="1" applyAlignment="1" applyProtection="1">
      <protection locked="0"/>
    </xf>
    <xf numFmtId="0" fontId="12" fillId="12" borderId="40" xfId="0" applyFont="1" applyFill="1" applyBorder="1" applyAlignment="1" applyProtection="1">
      <alignment horizontal="center"/>
      <protection locked="0"/>
    </xf>
    <xf numFmtId="0" fontId="12" fillId="12" borderId="35" xfId="0" applyFont="1" applyFill="1" applyBorder="1" applyAlignment="1" applyProtection="1">
      <alignment horizontal="center"/>
      <protection locked="0"/>
    </xf>
    <xf numFmtId="0" fontId="12" fillId="12" borderId="36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2" borderId="0" xfId="0" applyFont="1" applyFill="1" applyBorder="1" applyAlignment="1" applyProtection="1">
      <alignment horizontal="left" vertical="top"/>
      <protection locked="0"/>
    </xf>
    <xf numFmtId="0" fontId="18" fillId="0" borderId="0" xfId="16" applyFont="1" applyAlignment="1">
      <alignment horizontal="left" vertical="center"/>
    </xf>
    <xf numFmtId="0" fontId="19" fillId="0" borderId="0" xfId="16" applyFont="1" applyAlignment="1">
      <alignment horizontal="left" vertical="top" wrapText="1"/>
    </xf>
    <xf numFmtId="0" fontId="22" fillId="13" borderId="44" xfId="0" applyFont="1" applyFill="1" applyBorder="1" applyAlignment="1">
      <alignment horizontal="center"/>
    </xf>
    <xf numFmtId="0" fontId="9" fillId="0" borderId="20" xfId="16" applyFont="1" applyFill="1" applyBorder="1" applyAlignment="1">
      <alignment horizontal="left" vertical="top" wrapText="1"/>
    </xf>
    <xf numFmtId="0" fontId="9" fillId="0" borderId="21" xfId="16" applyFont="1" applyFill="1" applyBorder="1" applyAlignment="1">
      <alignment horizontal="left" vertical="top" wrapText="1"/>
    </xf>
    <xf numFmtId="0" fontId="19" fillId="0" borderId="45" xfId="16" applyFont="1" applyFill="1" applyBorder="1" applyAlignment="1">
      <alignment horizontal="left" vertical="top" wrapText="1"/>
    </xf>
    <xf numFmtId="0" fontId="19" fillId="0" borderId="39" xfId="16" applyFont="1" applyFill="1" applyBorder="1" applyAlignment="1">
      <alignment horizontal="left" vertical="top" wrapText="1"/>
    </xf>
    <xf numFmtId="0" fontId="9" fillId="0" borderId="46" xfId="16" applyFont="1" applyFill="1" applyBorder="1" applyAlignment="1">
      <alignment horizontal="left" vertical="top" wrapText="1"/>
    </xf>
    <xf numFmtId="0" fontId="9" fillId="0" borderId="19" xfId="16" applyFont="1" applyFill="1" applyBorder="1" applyAlignment="1">
      <alignment horizontal="left" vertical="top" wrapText="1"/>
    </xf>
    <xf numFmtId="0" fontId="9" fillId="0" borderId="42" xfId="16" applyFont="1" applyFill="1" applyBorder="1" applyAlignment="1">
      <alignment horizontal="left" vertical="top" wrapText="1"/>
    </xf>
    <xf numFmtId="0" fontId="9" fillId="0" borderId="43" xfId="16" applyFont="1" applyFill="1" applyBorder="1" applyAlignment="1">
      <alignment horizontal="left" vertical="top" wrapText="1"/>
    </xf>
    <xf numFmtId="0" fontId="0" fillId="10" borderId="14" xfId="0" applyFill="1" applyBorder="1" applyAlignment="1" applyProtection="1">
      <alignment horizontal="center"/>
      <protection locked="0"/>
    </xf>
    <xf numFmtId="0" fontId="0" fillId="10" borderId="44" xfId="0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 vertical="top"/>
    </xf>
    <xf numFmtId="0" fontId="29" fillId="0" borderId="0" xfId="0" applyFont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29" fillId="0" borderId="41" xfId="0" applyFont="1" applyFill="1" applyBorder="1" applyAlignment="1">
      <alignment horizontal="center" vertical="top"/>
    </xf>
    <xf numFmtId="0" fontId="0" fillId="0" borderId="27" xfId="0" applyBorder="1" applyAlignment="1">
      <alignment horizontal="right"/>
    </xf>
    <xf numFmtId="0" fontId="12" fillId="12" borderId="45" xfId="0" applyFont="1" applyFill="1" applyBorder="1" applyAlignment="1">
      <alignment horizontal="center"/>
    </xf>
    <xf numFmtId="0" fontId="12" fillId="12" borderId="14" xfId="0" applyFont="1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0" borderId="27" xfId="0" applyFont="1" applyFill="1" applyBorder="1" applyAlignment="1">
      <alignment horizontal="right" vertical="top"/>
    </xf>
    <xf numFmtId="0" fontId="30" fillId="0" borderId="0" xfId="0" applyFont="1" applyAlignment="1">
      <alignment horizontal="center"/>
    </xf>
  </cellXfs>
  <cellStyles count="26">
    <cellStyle name="args.style" xfId="1"/>
    <cellStyle name="category" xfId="2"/>
    <cellStyle name="Comma[2]" xfId="3"/>
    <cellStyle name="Currency $" xfId="4"/>
    <cellStyle name="Currency[2]" xfId="5"/>
    <cellStyle name="Date" xfId="6"/>
    <cellStyle name="Grey" xfId="7"/>
    <cellStyle name="HEADER" xfId="8"/>
    <cellStyle name="Header1" xfId="9"/>
    <cellStyle name="Header2" xfId="10"/>
    <cellStyle name="Hypertextový odkaz_F2-cf-03-03 (E) LOP Internal Audit" xfId="11"/>
    <cellStyle name="Input [yellow]" xfId="12"/>
    <cellStyle name="měny_Visteon_European_APQP_for_Suppliers_SP-E_WI_F406" xfId="13"/>
    <cellStyle name="Model" xfId="14"/>
    <cellStyle name="Normal" xfId="0" builtinId="0"/>
    <cellStyle name="Normal - Style1" xfId="15"/>
    <cellStyle name="Normal_Visteon APQP customer input requirements" xfId="16"/>
    <cellStyle name="normální_F2-cf-03-03 (E) LOP Internal Audit" xfId="17"/>
    <cellStyle name="Œ…‹æØ‚è [0.00]_!!!GO" xfId="18"/>
    <cellStyle name="Œ…‹æØ‚è_!!!GO" xfId="19"/>
    <cellStyle name="per.style" xfId="20"/>
    <cellStyle name="Percent" xfId="21" builtinId="5"/>
    <cellStyle name="Percent [2]" xfId="22"/>
    <cellStyle name="Percent[0]" xfId="23"/>
    <cellStyle name="Percent[2]" xfId="24"/>
    <cellStyle name="subhead" xfId="25"/>
  </cellStyles>
  <dxfs count="2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FFFBF"/>
      <rgbColor rgb="00FFFF99"/>
      <rgbColor rgb="0099CCFF"/>
      <rgbColor rgb="00FF99CC"/>
      <rgbColor rgb="00CC99FF"/>
      <rgbColor rgb="00FFDFD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57150</xdr:rowOff>
        </xdr:from>
        <xdr:to>
          <xdr:col>1</xdr:col>
          <xdr:colOff>2238375</xdr:colOff>
          <xdr:row>3</xdr:row>
          <xdr:rowOff>285750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8F0345CA-C509-47F9-9C33-B7435C97D4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47625</xdr:rowOff>
        </xdr:from>
        <xdr:to>
          <xdr:col>1</xdr:col>
          <xdr:colOff>2971800</xdr:colOff>
          <xdr:row>4</xdr:row>
          <xdr:rowOff>152400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B025ED6D-F6B2-406C-9628-8822E6C791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47625</xdr:rowOff>
        </xdr:from>
        <xdr:to>
          <xdr:col>1</xdr:col>
          <xdr:colOff>2971800</xdr:colOff>
          <xdr:row>4</xdr:row>
          <xdr:rowOff>152400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F2C88966-EB3D-47B2-9014-E7D470719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T123"/>
  <sheetViews>
    <sheetView topLeftCell="A13" zoomScale="60" zoomScaleNormal="60" workbookViewId="0">
      <selection activeCell="L31" sqref="L31"/>
    </sheetView>
  </sheetViews>
  <sheetFormatPr defaultRowHeight="15" x14ac:dyDescent="0.2"/>
  <cols>
    <col min="1" max="1" width="3" style="46" customWidth="1"/>
    <col min="2" max="2" width="54.85546875" style="48" customWidth="1"/>
    <col min="3" max="3" width="24.85546875" style="48" customWidth="1"/>
    <col min="4" max="4" width="26.42578125" style="48" customWidth="1"/>
    <col min="5" max="5" width="26" style="48" customWidth="1"/>
    <col min="6" max="6" width="88" style="46" customWidth="1"/>
    <col min="7" max="7" width="42.85546875" style="46" customWidth="1"/>
    <col min="8" max="16384" width="9.140625" style="46"/>
  </cols>
  <sheetData>
    <row r="1" spans="2:20" ht="15" customHeight="1" x14ac:dyDescent="0.2">
      <c r="B1" s="47"/>
    </row>
    <row r="2" spans="2:20" ht="26.25" x14ac:dyDescent="0.2">
      <c r="B2" s="49"/>
      <c r="C2" s="193" t="s">
        <v>109</v>
      </c>
      <c r="D2" s="193"/>
      <c r="E2" s="193"/>
      <c r="F2" s="193"/>
    </row>
    <row r="3" spans="2:20" x14ac:dyDescent="0.2">
      <c r="B3" s="49"/>
      <c r="C3" s="49"/>
      <c r="D3" s="49"/>
      <c r="E3" s="49"/>
      <c r="F3" s="49"/>
    </row>
    <row r="4" spans="2:20" ht="27.75" customHeight="1" x14ac:dyDescent="0.2">
      <c r="B4" s="194"/>
      <c r="C4" s="194"/>
      <c r="D4" s="194"/>
      <c r="E4" s="194"/>
      <c r="F4" s="194"/>
    </row>
    <row r="5" spans="2:20" ht="27.75" customHeight="1" x14ac:dyDescent="0.2">
      <c r="B5" s="81"/>
      <c r="C5" s="81"/>
      <c r="D5" s="81"/>
      <c r="E5" s="81"/>
      <c r="F5" s="81"/>
    </row>
    <row r="6" spans="2:20" ht="27.75" customHeight="1" thickBot="1" x14ac:dyDescent="0.3">
      <c r="B6" s="92" t="s">
        <v>0</v>
      </c>
      <c r="C6" s="195" t="e">
        <f>#REF!</f>
        <v>#REF!</v>
      </c>
      <c r="D6" s="195"/>
      <c r="E6" s="195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3"/>
    </row>
    <row r="7" spans="2:20" ht="27.75" customHeight="1" thickBot="1" x14ac:dyDescent="0.3">
      <c r="B7" s="92" t="s">
        <v>169</v>
      </c>
      <c r="C7" s="195" t="e">
        <f>#REF!</f>
        <v>#REF!</v>
      </c>
      <c r="D7" s="195"/>
      <c r="E7" s="195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93"/>
    </row>
    <row r="8" spans="2:20" ht="27.75" customHeight="1" thickBot="1" x14ac:dyDescent="0.3">
      <c r="B8" s="92" t="s">
        <v>170</v>
      </c>
      <c r="C8" s="195" t="e">
        <f>#REF!</f>
        <v>#REF!</v>
      </c>
      <c r="D8" s="195"/>
      <c r="E8" s="195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93"/>
    </row>
    <row r="9" spans="2:20" ht="27.75" customHeight="1" thickBot="1" x14ac:dyDescent="0.3">
      <c r="B9" s="92" t="s">
        <v>1</v>
      </c>
      <c r="C9" s="195" t="e">
        <f>#REF!</f>
        <v>#REF!</v>
      </c>
      <c r="D9" s="195"/>
      <c r="E9" s="195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93"/>
    </row>
    <row r="10" spans="2:20" ht="27.75" customHeight="1" thickBot="1" x14ac:dyDescent="0.3">
      <c r="B10" s="92" t="s">
        <v>172</v>
      </c>
      <c r="C10" s="195" t="e">
        <f>#REF!</f>
        <v>#REF!</v>
      </c>
      <c r="D10" s="195"/>
      <c r="E10" s="195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93"/>
    </row>
    <row r="11" spans="2:20" ht="27.75" customHeight="1" thickBot="1" x14ac:dyDescent="0.3">
      <c r="B11" s="92" t="s">
        <v>108</v>
      </c>
      <c r="C11" s="195" t="e">
        <f>#REF!</f>
        <v>#REF!</v>
      </c>
      <c r="D11" s="195"/>
      <c r="E11" s="1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93"/>
    </row>
    <row r="12" spans="2:20" ht="27.75" customHeight="1" thickBot="1" x14ac:dyDescent="0.3">
      <c r="B12" s="92" t="s">
        <v>171</v>
      </c>
      <c r="C12" s="195" t="e">
        <f>#REF!</f>
        <v>#REF!</v>
      </c>
      <c r="D12" s="195"/>
      <c r="E12" s="195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3"/>
    </row>
    <row r="13" spans="2:20" ht="27.75" customHeight="1" thickBot="1" x14ac:dyDescent="0.3">
      <c r="B13" s="92" t="s">
        <v>173</v>
      </c>
      <c r="C13" s="195" t="e">
        <f>#REF!</f>
        <v>#REF!</v>
      </c>
      <c r="D13" s="195"/>
      <c r="E13" s="195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3"/>
    </row>
    <row r="14" spans="2:20" ht="27.75" customHeight="1" x14ac:dyDescent="0.25">
      <c r="B14" s="87"/>
      <c r="C14" s="86"/>
      <c r="D14" s="86"/>
      <c r="E14" s="86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93"/>
    </row>
    <row r="15" spans="2:20" ht="27.75" customHeight="1" thickBot="1" x14ac:dyDescent="0.3">
      <c r="B15" s="92" t="s">
        <v>220</v>
      </c>
      <c r="C15" s="195" t="e">
        <f>#REF!</f>
        <v>#REF!</v>
      </c>
      <c r="D15" s="195"/>
      <c r="E15" s="1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93"/>
    </row>
    <row r="16" spans="2:20" ht="27.75" customHeight="1" thickBot="1" x14ac:dyDescent="0.3">
      <c r="B16" s="92" t="s">
        <v>174</v>
      </c>
      <c r="C16" s="195" t="e">
        <f>#REF!</f>
        <v>#REF!</v>
      </c>
      <c r="D16" s="195"/>
      <c r="E16" s="195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93"/>
    </row>
    <row r="17" spans="2:20" ht="27.75" customHeight="1" thickBot="1" x14ac:dyDescent="0.3">
      <c r="B17" s="92" t="s">
        <v>175</v>
      </c>
      <c r="C17" s="195" t="e">
        <f>#REF!</f>
        <v>#REF!</v>
      </c>
      <c r="D17" s="195"/>
      <c r="E17" s="195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93"/>
    </row>
    <row r="18" spans="2:20" ht="27.75" customHeight="1" thickBot="1" x14ac:dyDescent="0.3">
      <c r="B18" s="92" t="s">
        <v>176</v>
      </c>
      <c r="C18" s="195" t="e">
        <f>#REF!</f>
        <v>#REF!</v>
      </c>
      <c r="D18" s="195"/>
      <c r="E18" s="195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3"/>
    </row>
    <row r="19" spans="2:20" ht="27.75" customHeight="1" thickBot="1" x14ac:dyDescent="0.3">
      <c r="B19" s="92" t="s">
        <v>177</v>
      </c>
      <c r="C19" s="195" t="e">
        <f>#REF!</f>
        <v>#REF!</v>
      </c>
      <c r="D19" s="195"/>
      <c r="E19" s="195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93"/>
    </row>
    <row r="20" spans="2:20" ht="27.75" customHeight="1" thickBot="1" x14ac:dyDescent="0.3">
      <c r="B20" s="92" t="s">
        <v>178</v>
      </c>
      <c r="C20" s="195" t="e">
        <f>#REF!</f>
        <v>#REF!</v>
      </c>
      <c r="D20" s="195"/>
      <c r="E20" s="195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93"/>
    </row>
    <row r="21" spans="2:20" ht="27.75" customHeight="1" x14ac:dyDescent="0.2">
      <c r="B21" s="81"/>
      <c r="C21" s="81"/>
      <c r="D21" s="81"/>
      <c r="E21" s="81"/>
      <c r="F21" s="94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</row>
    <row r="22" spans="2:20" ht="15.75" thickBot="1" x14ac:dyDescent="0.25"/>
    <row r="23" spans="2:20" ht="29.25" customHeight="1" thickBot="1" x14ac:dyDescent="0.25">
      <c r="B23" s="50"/>
      <c r="C23" s="50"/>
      <c r="D23" s="50"/>
      <c r="E23" s="50"/>
      <c r="F23" s="51"/>
    </row>
    <row r="24" spans="2:20" ht="36.75" thickBot="1" x14ac:dyDescent="0.25">
      <c r="B24" s="52" t="s">
        <v>110</v>
      </c>
      <c r="C24" s="52" t="s">
        <v>111</v>
      </c>
      <c r="D24" s="53" t="s">
        <v>112</v>
      </c>
      <c r="E24" s="52" t="s">
        <v>113</v>
      </c>
      <c r="F24" s="54"/>
    </row>
    <row r="25" spans="2:20" ht="19.5" customHeight="1" x14ac:dyDescent="0.2">
      <c r="B25" s="55" t="s">
        <v>114</v>
      </c>
      <c r="C25" s="55"/>
      <c r="D25" s="55"/>
      <c r="E25" s="55"/>
      <c r="F25" s="56"/>
    </row>
    <row r="26" spans="2:20" ht="19.5" customHeight="1" x14ac:dyDescent="0.2">
      <c r="B26" s="57" t="s">
        <v>115</v>
      </c>
      <c r="C26" s="57"/>
      <c r="D26" s="57"/>
      <c r="E26" s="57"/>
      <c r="F26" s="56"/>
    </row>
    <row r="27" spans="2:20" ht="19.5" customHeight="1" x14ac:dyDescent="0.2">
      <c r="B27" s="57" t="s">
        <v>116</v>
      </c>
      <c r="C27" s="57"/>
      <c r="D27" s="57"/>
      <c r="E27" s="57"/>
      <c r="F27" s="56"/>
    </row>
    <row r="28" spans="2:20" ht="19.5" customHeight="1" x14ac:dyDescent="0.2">
      <c r="B28" s="57" t="s">
        <v>117</v>
      </c>
      <c r="C28" s="57"/>
      <c r="D28" s="57"/>
      <c r="E28" s="57"/>
      <c r="F28" s="56"/>
    </row>
    <row r="29" spans="2:20" ht="40.5" customHeight="1" x14ac:dyDescent="0.2">
      <c r="B29" s="84" t="s">
        <v>196</v>
      </c>
      <c r="C29" s="57"/>
      <c r="D29" s="57"/>
      <c r="E29" s="57"/>
      <c r="F29" s="56"/>
    </row>
    <row r="30" spans="2:20" ht="27.75" customHeight="1" x14ac:dyDescent="0.2">
      <c r="B30" s="57" t="s">
        <v>179</v>
      </c>
      <c r="C30" s="57"/>
      <c r="D30" s="57"/>
      <c r="E30" s="57"/>
      <c r="F30" s="56"/>
    </row>
    <row r="31" spans="2:20" ht="33" customHeight="1" x14ac:dyDescent="0.2">
      <c r="B31" s="57" t="s">
        <v>118</v>
      </c>
      <c r="C31" s="57"/>
      <c r="D31" s="57"/>
      <c r="E31" s="57"/>
      <c r="F31" s="56"/>
    </row>
    <row r="32" spans="2:20" ht="19.5" customHeight="1" x14ac:dyDescent="0.2">
      <c r="B32" s="57" t="s">
        <v>212</v>
      </c>
      <c r="C32" s="57"/>
      <c r="D32" s="57"/>
      <c r="E32" s="57"/>
      <c r="F32" s="56"/>
    </row>
    <row r="33" spans="2:6" ht="19.5" customHeight="1" thickBot="1" x14ac:dyDescent="0.25">
      <c r="B33" s="58" t="s">
        <v>119</v>
      </c>
      <c r="C33" s="58"/>
      <c r="D33" s="58"/>
      <c r="E33" s="58"/>
      <c r="F33" s="56"/>
    </row>
    <row r="34" spans="2:6" ht="30" customHeight="1" x14ac:dyDescent="0.2">
      <c r="B34" s="59" t="s">
        <v>208</v>
      </c>
      <c r="C34" s="59"/>
      <c r="D34" s="59"/>
      <c r="E34" s="59"/>
      <c r="F34" s="56"/>
    </row>
    <row r="35" spans="2:6" ht="22.5" customHeight="1" x14ac:dyDescent="0.2">
      <c r="B35" s="57" t="s">
        <v>203</v>
      </c>
      <c r="C35" s="57"/>
      <c r="D35" s="57"/>
      <c r="E35" s="57"/>
      <c r="F35" s="56"/>
    </row>
    <row r="36" spans="2:6" ht="22.5" customHeight="1" x14ac:dyDescent="0.2">
      <c r="B36" s="57" t="s">
        <v>204</v>
      </c>
      <c r="C36" s="57"/>
      <c r="D36" s="57"/>
      <c r="E36" s="57"/>
      <c r="F36" s="56"/>
    </row>
    <row r="37" spans="2:6" ht="22.5" customHeight="1" x14ac:dyDescent="0.2">
      <c r="B37" s="57" t="s">
        <v>205</v>
      </c>
      <c r="C37" s="57"/>
      <c r="D37" s="57"/>
      <c r="E37" s="57"/>
      <c r="F37" s="56"/>
    </row>
    <row r="38" spans="2:6" ht="22.5" customHeight="1" x14ac:dyDescent="0.2">
      <c r="B38" s="57" t="s">
        <v>206</v>
      </c>
      <c r="C38" s="57"/>
      <c r="D38" s="57"/>
      <c r="E38" s="57"/>
      <c r="F38" s="56"/>
    </row>
    <row r="39" spans="2:6" ht="22.5" customHeight="1" thickBot="1" x14ac:dyDescent="0.25">
      <c r="B39" s="60" t="s">
        <v>207</v>
      </c>
      <c r="C39" s="60"/>
      <c r="D39" s="60"/>
      <c r="E39" s="60"/>
      <c r="F39" s="56"/>
    </row>
    <row r="40" spans="2:6" ht="15.75" thickBot="1" x14ac:dyDescent="0.25">
      <c r="B40" s="61"/>
      <c r="C40" s="61"/>
      <c r="D40" s="61"/>
      <c r="E40" s="61"/>
      <c r="F40" s="62"/>
    </row>
    <row r="41" spans="2:6" ht="36.75" customHeight="1" thickBot="1" x14ac:dyDescent="0.25">
      <c r="B41" s="52" t="s">
        <v>200</v>
      </c>
      <c r="C41" s="52" t="s">
        <v>2</v>
      </c>
      <c r="D41" s="53" t="s">
        <v>120</v>
      </c>
      <c r="E41" s="198" t="s">
        <v>121</v>
      </c>
      <c r="F41" s="199"/>
    </row>
    <row r="42" spans="2:6" ht="24.75" customHeight="1" x14ac:dyDescent="0.2">
      <c r="B42" s="55" t="s">
        <v>189</v>
      </c>
      <c r="C42" s="63"/>
      <c r="D42" s="64"/>
      <c r="E42" s="200"/>
      <c r="F42" s="201"/>
    </row>
    <row r="43" spans="2:6" ht="24" customHeight="1" x14ac:dyDescent="0.2">
      <c r="B43" s="57" t="s">
        <v>122</v>
      </c>
      <c r="C43" s="57"/>
      <c r="D43" s="57"/>
      <c r="E43" s="196"/>
      <c r="F43" s="197"/>
    </row>
    <row r="44" spans="2:6" ht="24" customHeight="1" x14ac:dyDescent="0.2">
      <c r="B44" s="57" t="s">
        <v>123</v>
      </c>
      <c r="C44" s="57"/>
      <c r="D44" s="57"/>
      <c r="E44" s="196"/>
      <c r="F44" s="197"/>
    </row>
    <row r="45" spans="2:6" ht="35.25" customHeight="1" x14ac:dyDescent="0.2">
      <c r="B45" s="57" t="s">
        <v>124</v>
      </c>
      <c r="C45" s="57"/>
      <c r="D45" s="57"/>
      <c r="E45" s="196"/>
      <c r="F45" s="197"/>
    </row>
    <row r="46" spans="2:6" ht="46.5" customHeight="1" x14ac:dyDescent="0.2">
      <c r="B46" s="84" t="s">
        <v>188</v>
      </c>
      <c r="C46" s="57"/>
      <c r="D46" s="57"/>
      <c r="E46" s="65"/>
      <c r="F46" s="66"/>
    </row>
    <row r="47" spans="2:6" ht="24" customHeight="1" x14ac:dyDescent="0.2">
      <c r="B47" s="57" t="s">
        <v>125</v>
      </c>
      <c r="C47" s="57"/>
      <c r="D47" s="57"/>
      <c r="E47" s="196"/>
      <c r="F47" s="197"/>
    </row>
    <row r="48" spans="2:6" ht="24" customHeight="1" x14ac:dyDescent="0.2">
      <c r="B48" s="57" t="s">
        <v>126</v>
      </c>
      <c r="C48" s="57"/>
      <c r="D48" s="57"/>
      <c r="E48" s="65"/>
      <c r="F48" s="66"/>
    </row>
    <row r="49" spans="2:6" ht="24" customHeight="1" x14ac:dyDescent="0.2">
      <c r="B49" s="57" t="s">
        <v>199</v>
      </c>
      <c r="C49" s="57"/>
      <c r="D49" s="57"/>
      <c r="E49" s="196"/>
      <c r="F49" s="197"/>
    </row>
    <row r="50" spans="2:6" ht="24" customHeight="1" x14ac:dyDescent="0.2">
      <c r="B50" s="57" t="s">
        <v>127</v>
      </c>
      <c r="C50" s="57"/>
      <c r="D50" s="57"/>
      <c r="E50" s="196"/>
      <c r="F50" s="197"/>
    </row>
    <row r="51" spans="2:6" ht="30" customHeight="1" x14ac:dyDescent="0.2">
      <c r="B51" s="57" t="s">
        <v>128</v>
      </c>
      <c r="C51" s="57"/>
      <c r="D51" s="57"/>
      <c r="E51" s="196"/>
      <c r="F51" s="197"/>
    </row>
    <row r="52" spans="2:6" ht="24" customHeight="1" x14ac:dyDescent="0.2">
      <c r="B52" s="57" t="s">
        <v>107</v>
      </c>
      <c r="C52" s="57"/>
      <c r="D52" s="57"/>
      <c r="E52" s="196"/>
      <c r="F52" s="197"/>
    </row>
    <row r="53" spans="2:6" ht="20.25" customHeight="1" x14ac:dyDescent="0.2">
      <c r="B53" s="67" t="s">
        <v>129</v>
      </c>
      <c r="C53" s="57"/>
      <c r="D53" s="57"/>
      <c r="E53" s="196"/>
      <c r="F53" s="197"/>
    </row>
    <row r="54" spans="2:6" ht="20.25" customHeight="1" x14ac:dyDescent="0.2">
      <c r="B54" s="57" t="s">
        <v>130</v>
      </c>
      <c r="C54" s="57"/>
      <c r="D54" s="57"/>
      <c r="E54" s="196"/>
      <c r="F54" s="197"/>
    </row>
    <row r="55" spans="2:6" ht="20.25" customHeight="1" x14ac:dyDescent="0.2">
      <c r="B55" s="57" t="s">
        <v>131</v>
      </c>
      <c r="C55" s="57"/>
      <c r="D55" s="57"/>
      <c r="E55" s="65"/>
      <c r="F55" s="66"/>
    </row>
    <row r="56" spans="2:6" ht="20.25" customHeight="1" x14ac:dyDescent="0.2">
      <c r="B56" s="57"/>
      <c r="C56" s="57"/>
      <c r="D56" s="57"/>
      <c r="E56" s="196"/>
      <c r="F56" s="197"/>
    </row>
    <row r="57" spans="2:6" ht="15.75" thickBot="1" x14ac:dyDescent="0.25">
      <c r="B57" s="58"/>
      <c r="C57" s="58"/>
      <c r="D57" s="58"/>
      <c r="E57" s="202"/>
      <c r="F57" s="203"/>
    </row>
    <row r="58" spans="2:6" ht="20.25" customHeight="1" thickBot="1" x14ac:dyDescent="0.25">
      <c r="B58" s="68"/>
      <c r="C58" s="68"/>
      <c r="D58" s="68"/>
      <c r="E58" s="68"/>
      <c r="F58" s="69"/>
    </row>
    <row r="59" spans="2:6" s="70" customFormat="1" ht="36.75" thickBot="1" x14ac:dyDescent="0.25">
      <c r="B59" s="52" t="s">
        <v>132</v>
      </c>
      <c r="C59" s="71" t="s">
        <v>133</v>
      </c>
      <c r="D59" s="52" t="s">
        <v>134</v>
      </c>
      <c r="E59" s="52" t="s">
        <v>135</v>
      </c>
      <c r="F59" s="72" t="s">
        <v>198</v>
      </c>
    </row>
    <row r="60" spans="2:6" ht="24" customHeight="1" x14ac:dyDescent="0.2">
      <c r="B60" s="55" t="s">
        <v>136</v>
      </c>
      <c r="C60" s="55"/>
      <c r="D60" s="55"/>
      <c r="E60" s="55"/>
      <c r="F60" s="73"/>
    </row>
    <row r="61" spans="2:6" ht="24" customHeight="1" x14ac:dyDescent="0.2">
      <c r="B61" s="57" t="s">
        <v>137</v>
      </c>
      <c r="C61" s="57"/>
      <c r="D61" s="57"/>
      <c r="E61" s="57"/>
      <c r="F61" s="74"/>
    </row>
    <row r="62" spans="2:6" ht="24" customHeight="1" x14ac:dyDescent="0.2">
      <c r="B62" s="57" t="s">
        <v>138</v>
      </c>
      <c r="C62" s="57"/>
      <c r="D62" s="57"/>
      <c r="E62" s="57"/>
      <c r="F62" s="74"/>
    </row>
    <row r="63" spans="2:6" ht="24" customHeight="1" x14ac:dyDescent="0.2">
      <c r="B63" s="57" t="s">
        <v>139</v>
      </c>
      <c r="C63" s="57"/>
      <c r="D63" s="57"/>
      <c r="E63" s="57"/>
      <c r="F63" s="74"/>
    </row>
    <row r="64" spans="2:6" ht="24" customHeight="1" x14ac:dyDescent="0.2">
      <c r="B64" s="57" t="s">
        <v>140</v>
      </c>
      <c r="C64" s="57"/>
      <c r="D64" s="57"/>
      <c r="E64" s="57"/>
      <c r="F64" s="74"/>
    </row>
    <row r="65" spans="2:6" ht="34.5" customHeight="1" x14ac:dyDescent="0.2">
      <c r="B65" s="84" t="s">
        <v>141</v>
      </c>
      <c r="C65" s="57"/>
      <c r="D65" s="57"/>
      <c r="E65" s="57"/>
      <c r="F65" s="74"/>
    </row>
    <row r="66" spans="2:6" ht="24" customHeight="1" x14ac:dyDescent="0.2">
      <c r="B66" s="57" t="s">
        <v>142</v>
      </c>
      <c r="C66" s="57"/>
      <c r="D66" s="57"/>
      <c r="E66" s="57"/>
      <c r="F66" s="74"/>
    </row>
    <row r="67" spans="2:6" ht="24" customHeight="1" x14ac:dyDescent="0.2">
      <c r="B67" s="57" t="s">
        <v>143</v>
      </c>
      <c r="C67" s="57"/>
      <c r="D67" s="57"/>
      <c r="E67" s="57"/>
      <c r="F67" s="74"/>
    </row>
    <row r="68" spans="2:6" ht="30" customHeight="1" x14ac:dyDescent="0.2">
      <c r="B68" s="57" t="s">
        <v>144</v>
      </c>
      <c r="C68" s="57"/>
      <c r="D68" s="57"/>
      <c r="E68" s="57"/>
      <c r="F68" s="74"/>
    </row>
    <row r="69" spans="2:6" ht="31.5" customHeight="1" thickBot="1" x14ac:dyDescent="0.25">
      <c r="B69" s="58" t="s">
        <v>145</v>
      </c>
      <c r="C69" s="58"/>
      <c r="D69" s="58"/>
      <c r="E69" s="58"/>
      <c r="F69" s="75"/>
    </row>
    <row r="70" spans="2:6" ht="15.75" thickBot="1" x14ac:dyDescent="0.25">
      <c r="B70" s="68"/>
      <c r="C70" s="68"/>
      <c r="D70" s="68"/>
      <c r="E70" s="68"/>
      <c r="F70" s="69"/>
    </row>
    <row r="71" spans="2:6" s="70" customFormat="1" ht="36.75" thickBot="1" x14ac:dyDescent="0.25">
      <c r="B71" s="52" t="s">
        <v>146</v>
      </c>
      <c r="C71" s="52" t="s">
        <v>133</v>
      </c>
      <c r="D71" s="52" t="s">
        <v>134</v>
      </c>
      <c r="E71" s="52" t="s">
        <v>135</v>
      </c>
      <c r="F71" s="72" t="s">
        <v>198</v>
      </c>
    </row>
    <row r="72" spans="2:6" ht="32.25" customHeight="1" x14ac:dyDescent="0.2">
      <c r="B72" s="55" t="s">
        <v>147</v>
      </c>
      <c r="C72" s="55"/>
      <c r="D72" s="55"/>
      <c r="E72" s="55"/>
      <c r="F72" s="76"/>
    </row>
    <row r="73" spans="2:6" ht="32.25" customHeight="1" x14ac:dyDescent="0.2">
      <c r="B73" s="57" t="s">
        <v>148</v>
      </c>
      <c r="C73" s="57"/>
      <c r="D73" s="57"/>
      <c r="E73" s="57"/>
      <c r="F73" s="74"/>
    </row>
    <row r="74" spans="2:6" ht="32.25" customHeight="1" x14ac:dyDescent="0.2">
      <c r="B74" s="57" t="s">
        <v>149</v>
      </c>
      <c r="C74" s="57"/>
      <c r="D74" s="57"/>
      <c r="E74" s="57"/>
      <c r="F74" s="74"/>
    </row>
    <row r="75" spans="2:6" ht="35.25" customHeight="1" x14ac:dyDescent="0.2">
      <c r="B75" s="57" t="s">
        <v>150</v>
      </c>
      <c r="C75" s="57"/>
      <c r="D75" s="57"/>
      <c r="E75" s="57"/>
      <c r="F75" s="74"/>
    </row>
    <row r="76" spans="2:6" ht="35.25" customHeight="1" x14ac:dyDescent="0.2">
      <c r="B76" s="57" t="s">
        <v>197</v>
      </c>
      <c r="C76" s="57"/>
      <c r="D76" s="57"/>
      <c r="E76" s="57"/>
      <c r="F76" s="74"/>
    </row>
    <row r="77" spans="2:6" ht="32.25" customHeight="1" x14ac:dyDescent="0.2">
      <c r="B77" s="57" t="s">
        <v>151</v>
      </c>
      <c r="C77" s="57"/>
      <c r="D77" s="57"/>
      <c r="E77" s="57"/>
      <c r="F77" s="74"/>
    </row>
    <row r="78" spans="2:6" ht="32.25" customHeight="1" x14ac:dyDescent="0.2">
      <c r="B78" s="57" t="s">
        <v>152</v>
      </c>
      <c r="C78" s="57"/>
      <c r="D78" s="57"/>
      <c r="E78" s="57"/>
      <c r="F78" s="74"/>
    </row>
    <row r="79" spans="2:6" ht="32.25" customHeight="1" x14ac:dyDescent="0.2">
      <c r="B79" s="74" t="s">
        <v>153</v>
      </c>
      <c r="C79" s="57"/>
      <c r="D79" s="57"/>
      <c r="E79" s="57"/>
      <c r="F79" s="77"/>
    </row>
    <row r="80" spans="2:6" ht="32.25" customHeight="1" x14ac:dyDescent="0.2">
      <c r="B80" s="74" t="s">
        <v>193</v>
      </c>
      <c r="C80" s="57"/>
      <c r="D80" s="57"/>
      <c r="E80" s="57"/>
      <c r="F80" s="88"/>
    </row>
    <row r="81" spans="2:6" ht="32.25" customHeight="1" x14ac:dyDescent="0.2">
      <c r="B81" s="57" t="s">
        <v>154</v>
      </c>
      <c r="C81" s="57"/>
      <c r="D81" s="57"/>
      <c r="E81" s="57"/>
      <c r="F81" s="78"/>
    </row>
    <row r="82" spans="2:6" ht="32.25" customHeight="1" x14ac:dyDescent="0.2">
      <c r="B82" s="60" t="s">
        <v>194</v>
      </c>
      <c r="C82" s="60"/>
      <c r="D82" s="60"/>
      <c r="E82" s="60"/>
      <c r="F82" s="85"/>
    </row>
    <row r="83" spans="2:6" ht="32.25" customHeight="1" thickBot="1" x14ac:dyDescent="0.25">
      <c r="B83" s="58" t="s">
        <v>195</v>
      </c>
      <c r="C83" s="58"/>
      <c r="D83" s="58"/>
      <c r="E83" s="58"/>
      <c r="F83" s="79"/>
    </row>
    <row r="84" spans="2:6" ht="21.75" customHeight="1" thickBot="1" x14ac:dyDescent="0.25">
      <c r="B84" s="68"/>
      <c r="C84" s="68"/>
      <c r="D84" s="68"/>
      <c r="E84" s="68"/>
      <c r="F84" s="69"/>
    </row>
    <row r="85" spans="2:6" s="70" customFormat="1" ht="36.75" thickBot="1" x14ac:dyDescent="0.25">
      <c r="B85" s="83" t="s">
        <v>180</v>
      </c>
      <c r="C85" s="52" t="s">
        <v>133</v>
      </c>
      <c r="D85" s="52" t="s">
        <v>134</v>
      </c>
      <c r="E85" s="52" t="s">
        <v>135</v>
      </c>
      <c r="F85" s="72" t="s">
        <v>198</v>
      </c>
    </row>
    <row r="86" spans="2:6" ht="31.5" customHeight="1" x14ac:dyDescent="0.2">
      <c r="B86" s="55" t="s">
        <v>181</v>
      </c>
      <c r="C86" s="55"/>
      <c r="D86" s="55"/>
      <c r="E86" s="55"/>
      <c r="F86" s="73"/>
    </row>
    <row r="87" spans="2:6" ht="21" customHeight="1" x14ac:dyDescent="0.2">
      <c r="B87" s="57" t="s">
        <v>155</v>
      </c>
      <c r="C87" s="57"/>
      <c r="D87" s="57"/>
      <c r="E87" s="57"/>
      <c r="F87" s="74"/>
    </row>
    <row r="88" spans="2:6" ht="21" customHeight="1" x14ac:dyDescent="0.2">
      <c r="B88" s="57" t="s">
        <v>211</v>
      </c>
      <c r="C88" s="57"/>
      <c r="D88" s="57"/>
      <c r="E88" s="57"/>
      <c r="F88" s="74"/>
    </row>
    <row r="89" spans="2:6" ht="45.75" customHeight="1" x14ac:dyDescent="0.2">
      <c r="B89" s="57" t="s">
        <v>210</v>
      </c>
      <c r="C89" s="57"/>
      <c r="D89" s="57"/>
      <c r="E89" s="57"/>
      <c r="F89" s="74"/>
    </row>
    <row r="90" spans="2:6" ht="36" customHeight="1" x14ac:dyDescent="0.2">
      <c r="B90" s="57" t="s">
        <v>191</v>
      </c>
      <c r="C90" s="57"/>
      <c r="D90" s="57"/>
      <c r="E90" s="57"/>
      <c r="F90" s="74"/>
    </row>
    <row r="91" spans="2:6" ht="47.25" customHeight="1" x14ac:dyDescent="0.2">
      <c r="B91" s="57" t="s">
        <v>213</v>
      </c>
      <c r="C91" s="57"/>
      <c r="D91" s="57"/>
      <c r="E91" s="57"/>
      <c r="F91" s="74"/>
    </row>
    <row r="92" spans="2:6" ht="44.25" customHeight="1" x14ac:dyDescent="0.2">
      <c r="B92" s="57" t="s">
        <v>186</v>
      </c>
      <c r="C92" s="57"/>
      <c r="D92" s="57"/>
      <c r="E92" s="57"/>
      <c r="F92" s="74"/>
    </row>
    <row r="93" spans="2:6" ht="44.25" customHeight="1" x14ac:dyDescent="0.2">
      <c r="B93" s="57" t="s">
        <v>209</v>
      </c>
      <c r="C93" s="57"/>
      <c r="D93" s="57"/>
      <c r="E93" s="57"/>
      <c r="F93" s="74"/>
    </row>
    <row r="94" spans="2:6" ht="67.5" customHeight="1" x14ac:dyDescent="0.2">
      <c r="B94" s="57" t="s">
        <v>190</v>
      </c>
      <c r="C94" s="57"/>
      <c r="D94" s="57"/>
      <c r="E94" s="57"/>
      <c r="F94" s="74"/>
    </row>
    <row r="95" spans="2:6" ht="71.25" customHeight="1" x14ac:dyDescent="0.2">
      <c r="B95" s="57" t="s">
        <v>156</v>
      </c>
      <c r="C95" s="57"/>
      <c r="D95" s="57"/>
      <c r="E95" s="57"/>
      <c r="F95" s="74"/>
    </row>
    <row r="96" spans="2:6" ht="46.5" customHeight="1" x14ac:dyDescent="0.2">
      <c r="B96" s="84" t="s">
        <v>182</v>
      </c>
      <c r="C96" s="57"/>
      <c r="D96" s="57"/>
      <c r="E96" s="57"/>
      <c r="F96" s="74"/>
    </row>
    <row r="97" spans="2:6" ht="46.5" customHeight="1" x14ac:dyDescent="0.2">
      <c r="B97" s="84" t="s">
        <v>192</v>
      </c>
      <c r="C97" s="57"/>
      <c r="D97" s="57"/>
      <c r="E97" s="57"/>
      <c r="F97" s="74"/>
    </row>
    <row r="98" spans="2:6" ht="15.75" x14ac:dyDescent="0.2">
      <c r="B98" s="67" t="s">
        <v>157</v>
      </c>
      <c r="C98" s="57"/>
      <c r="D98" s="57"/>
      <c r="E98" s="57"/>
      <c r="F98" s="74"/>
    </row>
    <row r="99" spans="2:6" ht="27" customHeight="1" x14ac:dyDescent="0.2">
      <c r="B99" s="57" t="s">
        <v>158</v>
      </c>
      <c r="C99" s="57"/>
      <c r="D99" s="57"/>
      <c r="E99" s="57"/>
      <c r="F99" s="80"/>
    </row>
    <row r="100" spans="2:6" ht="33.75" customHeight="1" x14ac:dyDescent="0.2">
      <c r="B100" s="57" t="s">
        <v>159</v>
      </c>
      <c r="C100" s="57"/>
      <c r="D100" s="57"/>
      <c r="E100" s="57"/>
      <c r="F100" s="74"/>
    </row>
    <row r="101" spans="2:6" ht="33.75" customHeight="1" x14ac:dyDescent="0.2">
      <c r="B101" s="57" t="s">
        <v>187</v>
      </c>
      <c r="C101" s="57"/>
      <c r="D101" s="57"/>
      <c r="E101" s="57"/>
      <c r="F101" s="74"/>
    </row>
    <row r="102" spans="2:6" ht="27" customHeight="1" x14ac:dyDescent="0.2">
      <c r="B102" s="57" t="s">
        <v>160</v>
      </c>
      <c r="C102" s="57"/>
      <c r="D102" s="57"/>
      <c r="E102" s="57"/>
      <c r="F102" s="74"/>
    </row>
    <row r="103" spans="2:6" ht="15.75" thickBot="1" x14ac:dyDescent="0.25">
      <c r="B103" s="58"/>
      <c r="C103" s="58"/>
      <c r="D103" s="58"/>
      <c r="E103" s="58"/>
      <c r="F103" s="79"/>
    </row>
    <row r="104" spans="2:6" ht="20.25" customHeight="1" thickBot="1" x14ac:dyDescent="0.25">
      <c r="B104" s="68"/>
      <c r="C104" s="68"/>
      <c r="D104" s="68"/>
      <c r="E104" s="68"/>
      <c r="F104" s="69"/>
    </row>
    <row r="105" spans="2:6" s="70" customFormat="1" ht="36.75" thickBot="1" x14ac:dyDescent="0.25">
      <c r="B105" s="52" t="s">
        <v>161</v>
      </c>
      <c r="C105" s="52" t="s">
        <v>133</v>
      </c>
      <c r="D105" s="52" t="s">
        <v>134</v>
      </c>
      <c r="E105" s="52" t="s">
        <v>135</v>
      </c>
      <c r="F105" s="72" t="s">
        <v>198</v>
      </c>
    </row>
    <row r="106" spans="2:6" ht="52.5" customHeight="1" x14ac:dyDescent="0.2">
      <c r="B106" s="55" t="s">
        <v>183</v>
      </c>
      <c r="C106" s="55"/>
      <c r="D106" s="55"/>
      <c r="E106" s="55"/>
      <c r="F106" s="76"/>
    </row>
    <row r="107" spans="2:6" ht="48.75" customHeight="1" x14ac:dyDescent="0.2">
      <c r="B107" s="57" t="s">
        <v>162</v>
      </c>
      <c r="C107" s="57"/>
      <c r="D107" s="57"/>
      <c r="E107" s="57"/>
      <c r="F107" s="74"/>
    </row>
    <row r="108" spans="2:6" ht="36" customHeight="1" x14ac:dyDescent="0.2">
      <c r="B108" s="57" t="s">
        <v>184</v>
      </c>
      <c r="C108" s="57"/>
      <c r="D108" s="57"/>
      <c r="E108" s="57"/>
      <c r="F108" s="74"/>
    </row>
    <row r="109" spans="2:6" ht="34.5" customHeight="1" x14ac:dyDescent="0.2">
      <c r="B109" s="84" t="s">
        <v>185</v>
      </c>
      <c r="C109" s="57"/>
      <c r="D109" s="57"/>
      <c r="E109" s="57"/>
      <c r="F109" s="74"/>
    </row>
    <row r="110" spans="2:6" ht="48" customHeight="1" x14ac:dyDescent="0.2">
      <c r="B110" s="84" t="s">
        <v>214</v>
      </c>
      <c r="C110" s="57"/>
      <c r="D110" s="57"/>
      <c r="E110" s="57"/>
      <c r="F110" s="74"/>
    </row>
    <row r="111" spans="2:6" ht="34.5" customHeight="1" x14ac:dyDescent="0.2">
      <c r="B111" s="84"/>
      <c r="C111" s="57"/>
      <c r="D111" s="57"/>
      <c r="E111" s="57"/>
      <c r="F111" s="74"/>
    </row>
    <row r="112" spans="2:6" ht="23.25" customHeight="1" x14ac:dyDescent="0.2">
      <c r="B112" s="57" t="s">
        <v>163</v>
      </c>
      <c r="C112" s="57"/>
      <c r="D112" s="57"/>
      <c r="E112" s="57"/>
      <c r="F112" s="74"/>
    </row>
    <row r="113" spans="2:6" ht="23.25" customHeight="1" x14ac:dyDescent="0.2">
      <c r="B113" s="57" t="s">
        <v>164</v>
      </c>
      <c r="C113" s="57"/>
      <c r="D113" s="57"/>
      <c r="E113" s="57"/>
      <c r="F113" s="74"/>
    </row>
    <row r="114" spans="2:6" ht="23.25" customHeight="1" x14ac:dyDescent="0.2">
      <c r="B114" s="57" t="s">
        <v>165</v>
      </c>
      <c r="C114" s="57"/>
      <c r="D114" s="57"/>
      <c r="E114" s="57"/>
      <c r="F114" s="74"/>
    </row>
    <row r="115" spans="2:6" ht="23.25" customHeight="1" x14ac:dyDescent="0.2">
      <c r="B115" s="57" t="s">
        <v>166</v>
      </c>
      <c r="C115" s="57"/>
      <c r="D115" s="57"/>
      <c r="E115" s="57"/>
      <c r="F115" s="74"/>
    </row>
    <row r="116" spans="2:6" ht="23.25" customHeight="1" x14ac:dyDescent="0.2">
      <c r="B116" s="57" t="s">
        <v>167</v>
      </c>
      <c r="C116" s="57"/>
      <c r="D116" s="57"/>
      <c r="E116" s="57"/>
      <c r="F116" s="74"/>
    </row>
    <row r="117" spans="2:6" ht="23.25" customHeight="1" thickBot="1" x14ac:dyDescent="0.25">
      <c r="B117" s="58" t="s">
        <v>168</v>
      </c>
      <c r="C117" s="58"/>
      <c r="D117" s="58"/>
      <c r="E117" s="58"/>
      <c r="F117" s="79"/>
    </row>
    <row r="118" spans="2:6" ht="23.25" customHeight="1" thickBot="1" x14ac:dyDescent="0.25">
      <c r="B118" s="68"/>
      <c r="C118" s="68"/>
      <c r="D118" s="68"/>
      <c r="E118" s="68"/>
      <c r="F118" s="69"/>
    </row>
    <row r="119" spans="2:6" ht="36.75" thickBot="1" x14ac:dyDescent="0.25">
      <c r="B119" s="52" t="s">
        <v>215</v>
      </c>
      <c r="C119" s="52" t="s">
        <v>133</v>
      </c>
      <c r="D119" s="52" t="s">
        <v>134</v>
      </c>
      <c r="E119" s="52" t="s">
        <v>135</v>
      </c>
      <c r="F119" s="72" t="s">
        <v>198</v>
      </c>
    </row>
    <row r="120" spans="2:6" ht="45" customHeight="1" x14ac:dyDescent="0.2">
      <c r="B120" s="95" t="s">
        <v>216</v>
      </c>
      <c r="C120" s="96"/>
      <c r="D120" s="96"/>
      <c r="E120" s="96"/>
      <c r="F120" s="97"/>
    </row>
    <row r="121" spans="2:6" ht="33.75" customHeight="1" x14ac:dyDescent="0.2">
      <c r="B121" s="98" t="s">
        <v>217</v>
      </c>
      <c r="C121" s="98"/>
      <c r="D121" s="98"/>
      <c r="E121" s="98"/>
      <c r="F121" s="99"/>
    </row>
    <row r="122" spans="2:6" ht="33.75" customHeight="1" x14ac:dyDescent="0.2">
      <c r="B122" s="102" t="s">
        <v>219</v>
      </c>
      <c r="C122" s="102"/>
      <c r="D122" s="102"/>
      <c r="E122" s="102"/>
      <c r="F122" s="103"/>
    </row>
    <row r="123" spans="2:6" ht="30.75" thickBot="1" x14ac:dyDescent="0.25">
      <c r="B123" s="100" t="s">
        <v>218</v>
      </c>
      <c r="C123" s="100"/>
      <c r="D123" s="100"/>
      <c r="E123" s="100"/>
      <c r="F123" s="101"/>
    </row>
  </sheetData>
  <protectedRanges>
    <protectedRange sqref="B79:B80 F24:F80 F83:F119" name="Range1_1"/>
  </protectedRanges>
  <mergeCells count="30">
    <mergeCell ref="E57:F57"/>
    <mergeCell ref="E52:F52"/>
    <mergeCell ref="E51:F51"/>
    <mergeCell ref="E44:F44"/>
    <mergeCell ref="E53:F53"/>
    <mergeCell ref="E54:F54"/>
    <mergeCell ref="E56:F56"/>
    <mergeCell ref="E45:F45"/>
    <mergeCell ref="E47:F47"/>
    <mergeCell ref="E49:F49"/>
    <mergeCell ref="E50:F50"/>
    <mergeCell ref="C11:E11"/>
    <mergeCell ref="C12:E12"/>
    <mergeCell ref="C13:E13"/>
    <mergeCell ref="C15:E15"/>
    <mergeCell ref="E41:F41"/>
    <mergeCell ref="E42:F42"/>
    <mergeCell ref="E43:F43"/>
    <mergeCell ref="C16:E16"/>
    <mergeCell ref="C17:E17"/>
    <mergeCell ref="C2:F2"/>
    <mergeCell ref="B4:F4"/>
    <mergeCell ref="C18:E18"/>
    <mergeCell ref="C19:E19"/>
    <mergeCell ref="C20:E20"/>
    <mergeCell ref="C6:E6"/>
    <mergeCell ref="C7:E7"/>
    <mergeCell ref="C8:E8"/>
    <mergeCell ref="C9:E9"/>
    <mergeCell ref="C10:E1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11268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57150</xdr:rowOff>
              </from>
              <to>
                <xdr:col>1</xdr:col>
                <xdr:colOff>2238375</xdr:colOff>
                <xdr:row>3</xdr:row>
                <xdr:rowOff>285750</xdr:rowOff>
              </to>
            </anchor>
          </objectPr>
        </oleObject>
      </mc:Choice>
      <mc:Fallback>
        <oleObject progId="Imaging.Document" shapeId="1126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IV142"/>
  <sheetViews>
    <sheetView showGridLines="0" topLeftCell="A10" zoomScaleNormal="100" workbookViewId="0">
      <selection activeCell="B31" sqref="B31"/>
    </sheetView>
  </sheetViews>
  <sheetFormatPr defaultRowHeight="12.75" x14ac:dyDescent="0.2"/>
  <cols>
    <col min="1" max="1" width="4.5703125" style="1" customWidth="1"/>
    <col min="2" max="2" width="92.85546875" style="2" customWidth="1"/>
    <col min="3" max="3" width="31.85546875" style="2" customWidth="1"/>
    <col min="4" max="4" width="13.5703125" style="2" customWidth="1"/>
    <col min="5" max="5" width="12.42578125" style="2" bestFit="1" customWidth="1"/>
    <col min="6" max="13" width="13.5703125" style="2" customWidth="1"/>
    <col min="14" max="14" width="9.140625" style="2"/>
    <col min="15" max="18" width="0" style="2" hidden="1" customWidth="1"/>
    <col min="19" max="16384" width="9.140625" style="2"/>
  </cols>
  <sheetData>
    <row r="3" spans="1:256" x14ac:dyDescent="0.2"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256" x14ac:dyDescent="0.2"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256" x14ac:dyDescent="0.2"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1:256" x14ac:dyDescent="0.2"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spans="1:256" ht="16.5" thickBot="1" x14ac:dyDescent="0.3">
      <c r="A7" s="3" t="s">
        <v>221</v>
      </c>
      <c r="C7" s="180" t="s">
        <v>0</v>
      </c>
      <c r="D7" s="205"/>
      <c r="E7" s="205"/>
      <c r="F7" s="181"/>
      <c r="G7" s="181"/>
      <c r="H7" s="179"/>
      <c r="I7" s="179"/>
      <c r="J7" s="179"/>
      <c r="K7" s="179"/>
      <c r="L7" s="179"/>
      <c r="M7" s="179"/>
    </row>
    <row r="8" spans="1:256" ht="13.5" thickBot="1" x14ac:dyDescent="0.25">
      <c r="A8" s="4" t="s">
        <v>222</v>
      </c>
      <c r="C8" s="180" t="s">
        <v>169</v>
      </c>
      <c r="D8" s="204"/>
      <c r="E8" s="204"/>
      <c r="F8" s="179"/>
      <c r="G8" s="179"/>
      <c r="H8" s="179"/>
      <c r="I8" s="179"/>
      <c r="J8" s="179"/>
      <c r="K8" s="179"/>
      <c r="L8" s="179"/>
      <c r="M8" s="179"/>
    </row>
    <row r="9" spans="1:256" ht="13.5" thickBot="1" x14ac:dyDescent="0.25">
      <c r="A9" s="4" t="s">
        <v>3</v>
      </c>
      <c r="C9" s="180" t="s">
        <v>223</v>
      </c>
      <c r="D9" s="204"/>
      <c r="E9" s="204"/>
      <c r="F9" s="182"/>
      <c r="G9" s="182"/>
      <c r="H9" s="182"/>
      <c r="I9" s="182"/>
      <c r="J9" s="179"/>
      <c r="K9" s="179"/>
      <c r="L9" s="179"/>
      <c r="M9" s="179"/>
    </row>
    <row r="10" spans="1:256" ht="13.5" thickBot="1" x14ac:dyDescent="0.25">
      <c r="A10" s="106" t="s">
        <v>230</v>
      </c>
      <c r="C10" s="180" t="s">
        <v>1</v>
      </c>
      <c r="D10" s="204"/>
      <c r="E10" s="204"/>
      <c r="F10" s="182"/>
      <c r="G10" s="182"/>
      <c r="H10" s="182"/>
      <c r="I10" s="182"/>
      <c r="J10" s="182"/>
      <c r="K10" s="182"/>
      <c r="L10" s="182"/>
      <c r="M10" s="182"/>
    </row>
    <row r="11" spans="1:256" x14ac:dyDescent="0.2">
      <c r="B11" s="90" t="s">
        <v>202</v>
      </c>
      <c r="C11" s="183"/>
      <c r="D11" s="184"/>
      <c r="E11" s="184"/>
      <c r="F11" s="182"/>
      <c r="G11" s="182"/>
      <c r="H11" s="182"/>
      <c r="I11" s="182"/>
      <c r="J11" s="182"/>
      <c r="K11" s="182"/>
      <c r="L11" s="182"/>
      <c r="M11" s="182"/>
    </row>
    <row r="12" spans="1:256" x14ac:dyDescent="0.2">
      <c r="C12" s="180"/>
      <c r="D12" s="185"/>
      <c r="E12" s="185"/>
      <c r="F12" s="182"/>
      <c r="G12" s="182"/>
      <c r="H12" s="182"/>
      <c r="I12" s="182"/>
      <c r="J12" s="182"/>
      <c r="K12" s="182"/>
      <c r="L12" s="182"/>
      <c r="M12" s="182"/>
    </row>
    <row r="13" spans="1:256" x14ac:dyDescent="0.2">
      <c r="B13"/>
      <c r="C13" s="186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 thickBot="1" x14ac:dyDescent="0.25">
      <c r="A14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</row>
    <row r="15" spans="1:256" x14ac:dyDescent="0.2">
      <c r="A15" s="207" t="s">
        <v>248</v>
      </c>
      <c r="B15" s="207"/>
      <c r="C15" s="187"/>
      <c r="D15" s="188" t="s">
        <v>228</v>
      </c>
      <c r="E15" s="189" t="s">
        <v>229</v>
      </c>
      <c r="F15" s="189" t="s">
        <v>5</v>
      </c>
      <c r="G15" s="189" t="s">
        <v>6</v>
      </c>
      <c r="H15" s="189" t="s">
        <v>7</v>
      </c>
      <c r="I15" s="189" t="s">
        <v>8</v>
      </c>
      <c r="J15" s="189" t="s">
        <v>9</v>
      </c>
      <c r="K15" s="189" t="s">
        <v>10</v>
      </c>
      <c r="L15" s="189" t="s">
        <v>11</v>
      </c>
      <c r="M15" s="190" t="s">
        <v>12</v>
      </c>
    </row>
    <row r="16" spans="1:256" s="8" customFormat="1" x14ac:dyDescent="0.2">
      <c r="A16" s="6" t="s">
        <v>13</v>
      </c>
      <c r="B16" s="6" t="s">
        <v>14</v>
      </c>
      <c r="C16" s="191"/>
      <c r="D16" s="131"/>
      <c r="E16" s="126"/>
      <c r="F16" s="126"/>
      <c r="G16" s="126"/>
      <c r="H16" s="126"/>
      <c r="I16" s="126"/>
      <c r="J16" s="126"/>
      <c r="K16" s="126"/>
      <c r="L16" s="126"/>
      <c r="M16" s="132"/>
      <c r="Q16" s="9"/>
      <c r="S16" s="9"/>
    </row>
    <row r="17" spans="1:19" s="8" customFormat="1" x14ac:dyDescent="0.2">
      <c r="A17" s="6" t="s">
        <v>15</v>
      </c>
      <c r="B17" s="6" t="s">
        <v>16</v>
      </c>
      <c r="C17" s="191"/>
      <c r="D17" s="133"/>
      <c r="E17" s="126"/>
      <c r="F17" s="126"/>
      <c r="G17" s="126"/>
      <c r="H17" s="126"/>
      <c r="I17" s="126"/>
      <c r="J17" s="126"/>
      <c r="K17" s="126"/>
      <c r="L17" s="126"/>
      <c r="M17" s="132"/>
      <c r="Q17" s="9"/>
      <c r="S17" s="9"/>
    </row>
    <row r="18" spans="1:19" s="8" customFormat="1" x14ac:dyDescent="0.2">
      <c r="A18" s="6"/>
      <c r="B18" s="6" t="s">
        <v>241</v>
      </c>
      <c r="C18" s="191"/>
      <c r="D18" s="134"/>
      <c r="E18" s="127"/>
      <c r="F18" s="127"/>
      <c r="G18" s="127"/>
      <c r="H18" s="127"/>
      <c r="I18" s="127"/>
      <c r="J18" s="127"/>
      <c r="K18" s="127"/>
      <c r="L18" s="127"/>
      <c r="M18" s="135"/>
      <c r="Q18" s="9"/>
      <c r="S18" s="9"/>
    </row>
    <row r="19" spans="1:19" s="14" customFormat="1" x14ac:dyDescent="0.2">
      <c r="A19" s="12" t="s">
        <v>20</v>
      </c>
      <c r="B19" s="12" t="s">
        <v>21</v>
      </c>
      <c r="C19" s="192"/>
      <c r="D19" s="136"/>
      <c r="E19" s="128"/>
      <c r="F19" s="128"/>
      <c r="G19" s="128"/>
      <c r="H19" s="128"/>
      <c r="I19" s="128"/>
      <c r="J19" s="128"/>
      <c r="K19" s="128"/>
      <c r="L19" s="128"/>
      <c r="M19" s="137"/>
      <c r="Q19" s="15"/>
      <c r="S19" s="15"/>
    </row>
    <row r="20" spans="1:19" s="8" customFormat="1" x14ac:dyDescent="0.2">
      <c r="A20" s="6" t="s">
        <v>25</v>
      </c>
      <c r="B20" s="6" t="s">
        <v>26</v>
      </c>
      <c r="C20" s="191"/>
      <c r="D20" s="138"/>
      <c r="E20" s="129"/>
      <c r="F20" s="129"/>
      <c r="G20" s="129"/>
      <c r="H20" s="129"/>
      <c r="I20" s="129"/>
      <c r="J20" s="129"/>
      <c r="K20" s="129"/>
      <c r="L20" s="129"/>
      <c r="M20" s="139"/>
      <c r="Q20" s="9"/>
      <c r="S20" s="9"/>
    </row>
    <row r="21" spans="1:19" s="8" customFormat="1" x14ac:dyDescent="0.2">
      <c r="A21" s="6" t="s">
        <v>33</v>
      </c>
      <c r="B21" s="6" t="s">
        <v>34</v>
      </c>
      <c r="C21" s="191"/>
      <c r="D21" s="138"/>
      <c r="E21" s="129"/>
      <c r="F21" s="129"/>
      <c r="G21" s="129"/>
      <c r="H21" s="129"/>
      <c r="I21" s="129"/>
      <c r="J21" s="129"/>
      <c r="K21" s="129"/>
      <c r="L21" s="129"/>
      <c r="M21" s="139"/>
      <c r="Q21" s="9"/>
      <c r="S21" s="9"/>
    </row>
    <row r="22" spans="1:19" s="8" customFormat="1" x14ac:dyDescent="0.2">
      <c r="A22" s="6" t="s">
        <v>51</v>
      </c>
      <c r="B22" s="6" t="s">
        <v>52</v>
      </c>
      <c r="C22" s="191"/>
      <c r="D22" s="140"/>
      <c r="E22" s="130"/>
      <c r="F22" s="130"/>
      <c r="G22" s="130"/>
      <c r="H22" s="130"/>
      <c r="I22" s="130"/>
      <c r="J22" s="130"/>
      <c r="K22" s="130"/>
      <c r="L22" s="130"/>
      <c r="M22" s="141"/>
      <c r="Q22" s="9"/>
      <c r="S22" s="9"/>
    </row>
    <row r="23" spans="1:19" s="8" customFormat="1" x14ac:dyDescent="0.2">
      <c r="A23" s="6" t="s">
        <v>53</v>
      </c>
      <c r="B23" s="6" t="s">
        <v>54</v>
      </c>
      <c r="C23" s="191"/>
      <c r="D23" s="140"/>
      <c r="E23" s="130"/>
      <c r="F23" s="130"/>
      <c r="G23" s="130"/>
      <c r="H23" s="130"/>
      <c r="I23" s="130"/>
      <c r="J23" s="130"/>
      <c r="K23" s="130"/>
      <c r="L23" s="130"/>
      <c r="M23" s="141"/>
      <c r="Q23" s="9"/>
      <c r="S23" s="9"/>
    </row>
    <row r="24" spans="1:19" s="8" customFormat="1" x14ac:dyDescent="0.2">
      <c r="A24" s="6" t="s">
        <v>55</v>
      </c>
      <c r="B24" s="6" t="s">
        <v>56</v>
      </c>
      <c r="C24" s="191"/>
      <c r="D24" s="140"/>
      <c r="E24" s="130"/>
      <c r="F24" s="130"/>
      <c r="G24" s="130"/>
      <c r="H24" s="130"/>
      <c r="I24" s="130"/>
      <c r="J24" s="130"/>
      <c r="K24" s="130"/>
      <c r="L24" s="130"/>
      <c r="M24" s="141"/>
      <c r="Q24" s="9"/>
      <c r="S24" s="9"/>
    </row>
    <row r="25" spans="1:19" s="8" customFormat="1" x14ac:dyDescent="0.2">
      <c r="A25" s="6" t="s">
        <v>60</v>
      </c>
      <c r="B25" s="6" t="s">
        <v>61</v>
      </c>
      <c r="C25" s="191"/>
      <c r="D25" s="140"/>
      <c r="E25" s="130"/>
      <c r="F25" s="130"/>
      <c r="G25" s="130"/>
      <c r="H25" s="130"/>
      <c r="I25" s="130"/>
      <c r="J25" s="130"/>
      <c r="K25" s="130"/>
      <c r="L25" s="130"/>
      <c r="M25" s="141"/>
      <c r="Q25" s="9"/>
      <c r="S25" s="9"/>
    </row>
    <row r="26" spans="1:19" s="8" customFormat="1" ht="13.5" thickBot="1" x14ac:dyDescent="0.25">
      <c r="A26" s="6" t="s">
        <v>93</v>
      </c>
      <c r="B26" s="6" t="s">
        <v>224</v>
      </c>
      <c r="C26" s="191"/>
      <c r="D26" s="142"/>
      <c r="E26" s="143"/>
      <c r="F26" s="143"/>
      <c r="G26" s="143"/>
      <c r="H26" s="143"/>
      <c r="I26" s="143"/>
      <c r="J26" s="143"/>
      <c r="K26" s="143"/>
      <c r="L26" s="143"/>
      <c r="M26" s="144"/>
      <c r="Q26" s="9"/>
      <c r="S26" s="9"/>
    </row>
    <row r="27" spans="1:19" s="8" customFormat="1" x14ac:dyDescent="0.2">
      <c r="A27" s="6"/>
      <c r="B27" s="6"/>
      <c r="C27" s="6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Q27" s="9"/>
      <c r="S27" s="9"/>
    </row>
    <row r="28" spans="1:19" s="8" customFormat="1" x14ac:dyDescent="0.2">
      <c r="A28" s="206" t="s">
        <v>244</v>
      </c>
      <c r="B28" s="206"/>
      <c r="C28" s="206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Q28" s="9"/>
      <c r="S28" s="9"/>
    </row>
    <row r="29" spans="1:19" s="8" customFormat="1" ht="13.5" thickBot="1" x14ac:dyDescent="0.25">
      <c r="A29" s="19"/>
      <c r="B29" s="6"/>
      <c r="C29" s="6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Q29" s="9"/>
      <c r="S29" s="9"/>
    </row>
    <row r="30" spans="1:19" s="8" customFormat="1" x14ac:dyDescent="0.2">
      <c r="A30" s="6" t="s">
        <v>17</v>
      </c>
      <c r="B30" s="6" t="s">
        <v>18</v>
      </c>
      <c r="C30" s="6"/>
      <c r="D30" s="160" t="str">
        <f t="shared" ref="D30:M30" si="0">IF(D17="","",D17*60)</f>
        <v/>
      </c>
      <c r="E30" s="161" t="str">
        <f t="shared" si="0"/>
        <v/>
      </c>
      <c r="F30" s="161" t="str">
        <f t="shared" si="0"/>
        <v/>
      </c>
      <c r="G30" s="161" t="str">
        <f t="shared" si="0"/>
        <v/>
      </c>
      <c r="H30" s="161" t="str">
        <f t="shared" si="0"/>
        <v/>
      </c>
      <c r="I30" s="161" t="str">
        <f t="shared" si="0"/>
        <v/>
      </c>
      <c r="J30" s="161" t="str">
        <f t="shared" si="0"/>
        <v/>
      </c>
      <c r="K30" s="161" t="str">
        <f t="shared" si="0"/>
        <v/>
      </c>
      <c r="L30" s="161" t="str">
        <f t="shared" si="0"/>
        <v/>
      </c>
      <c r="M30" s="162" t="str">
        <f t="shared" si="0"/>
        <v/>
      </c>
      <c r="Q30" s="9"/>
      <c r="S30" s="9"/>
    </row>
    <row r="31" spans="1:19" s="8" customFormat="1" x14ac:dyDescent="0.2">
      <c r="A31" s="12" t="s">
        <v>22</v>
      </c>
      <c r="B31" s="12" t="s">
        <v>23</v>
      </c>
      <c r="C31" s="12"/>
      <c r="D31" s="163" t="str">
        <f t="shared" ref="D31:M31" si="1">IF(D17="","",(D30*D19))</f>
        <v/>
      </c>
      <c r="E31" s="164" t="str">
        <f t="shared" si="1"/>
        <v/>
      </c>
      <c r="F31" s="164" t="str">
        <f t="shared" si="1"/>
        <v/>
      </c>
      <c r="G31" s="164" t="str">
        <f t="shared" si="1"/>
        <v/>
      </c>
      <c r="H31" s="164" t="str">
        <f t="shared" si="1"/>
        <v/>
      </c>
      <c r="I31" s="164" t="str">
        <f t="shared" si="1"/>
        <v/>
      </c>
      <c r="J31" s="164" t="str">
        <f t="shared" si="1"/>
        <v/>
      </c>
      <c r="K31" s="164" t="str">
        <f t="shared" si="1"/>
        <v/>
      </c>
      <c r="L31" s="164" t="str">
        <f t="shared" si="1"/>
        <v/>
      </c>
      <c r="M31" s="165" t="str">
        <f t="shared" si="1"/>
        <v/>
      </c>
      <c r="Q31" s="9"/>
      <c r="S31" s="9"/>
    </row>
    <row r="32" spans="1:19" s="8" customFormat="1" x14ac:dyDescent="0.2">
      <c r="A32" s="6" t="s">
        <v>27</v>
      </c>
      <c r="B32" s="6" t="s">
        <v>28</v>
      </c>
      <c r="C32" s="6"/>
      <c r="D32" s="163" t="str">
        <f t="shared" ref="D32:M32" si="2">IF(D30="","",D31-D20)</f>
        <v/>
      </c>
      <c r="E32" s="164" t="str">
        <f t="shared" si="2"/>
        <v/>
      </c>
      <c r="F32" s="164" t="str">
        <f t="shared" si="2"/>
        <v/>
      </c>
      <c r="G32" s="164" t="str">
        <f t="shared" si="2"/>
        <v/>
      </c>
      <c r="H32" s="164" t="str">
        <f t="shared" si="2"/>
        <v/>
      </c>
      <c r="I32" s="164" t="str">
        <f t="shared" si="2"/>
        <v/>
      </c>
      <c r="J32" s="164" t="str">
        <f t="shared" si="2"/>
        <v/>
      </c>
      <c r="K32" s="164" t="str">
        <f t="shared" si="2"/>
        <v/>
      </c>
      <c r="L32" s="164" t="str">
        <f t="shared" si="2"/>
        <v/>
      </c>
      <c r="M32" s="165" t="str">
        <f t="shared" si="2"/>
        <v/>
      </c>
      <c r="Q32" s="9"/>
      <c r="S32" s="9"/>
    </row>
    <row r="33" spans="1:19" s="8" customFormat="1" x14ac:dyDescent="0.2">
      <c r="A33" s="6" t="s">
        <v>30</v>
      </c>
      <c r="B33" s="6" t="s">
        <v>31</v>
      </c>
      <c r="C33" s="6"/>
      <c r="D33" s="163" t="str">
        <f t="shared" ref="D33:M33" si="3">IF(D16=0,"",D16*D32)</f>
        <v/>
      </c>
      <c r="E33" s="164" t="str">
        <f t="shared" si="3"/>
        <v/>
      </c>
      <c r="F33" s="164" t="str">
        <f t="shared" si="3"/>
        <v/>
      </c>
      <c r="G33" s="164" t="str">
        <f t="shared" si="3"/>
        <v/>
      </c>
      <c r="H33" s="164" t="str">
        <f t="shared" si="3"/>
        <v/>
      </c>
      <c r="I33" s="164" t="str">
        <f t="shared" si="3"/>
        <v/>
      </c>
      <c r="J33" s="164" t="str">
        <f t="shared" si="3"/>
        <v/>
      </c>
      <c r="K33" s="164" t="str">
        <f t="shared" si="3"/>
        <v/>
      </c>
      <c r="L33" s="164" t="str">
        <f t="shared" si="3"/>
        <v/>
      </c>
      <c r="M33" s="165" t="str">
        <f t="shared" si="3"/>
        <v/>
      </c>
      <c r="Q33" s="9"/>
      <c r="S33" s="9"/>
    </row>
    <row r="34" spans="1:19" s="8" customFormat="1" x14ac:dyDescent="0.2">
      <c r="A34" s="6" t="s">
        <v>35</v>
      </c>
      <c r="B34" s="6" t="s">
        <v>36</v>
      </c>
      <c r="C34" s="6"/>
      <c r="D34" s="163" t="str">
        <f t="shared" ref="D34:M34" si="4">IF(D33="","",D33*D21)</f>
        <v/>
      </c>
      <c r="E34" s="178" t="str">
        <f t="shared" si="4"/>
        <v/>
      </c>
      <c r="F34" s="164" t="str">
        <f t="shared" si="4"/>
        <v/>
      </c>
      <c r="G34" s="164" t="str">
        <f t="shared" si="4"/>
        <v/>
      </c>
      <c r="H34" s="164" t="str">
        <f t="shared" si="4"/>
        <v/>
      </c>
      <c r="I34" s="164" t="str">
        <f t="shared" si="4"/>
        <v/>
      </c>
      <c r="J34" s="164" t="str">
        <f t="shared" si="4"/>
        <v/>
      </c>
      <c r="K34" s="164" t="str">
        <f t="shared" si="4"/>
        <v/>
      </c>
      <c r="L34" s="164" t="str">
        <f t="shared" si="4"/>
        <v/>
      </c>
      <c r="M34" s="165" t="str">
        <f t="shared" si="4"/>
        <v/>
      </c>
      <c r="Q34" s="9"/>
      <c r="S34" s="9"/>
    </row>
    <row r="35" spans="1:19" s="8" customFormat="1" hidden="1" x14ac:dyDescent="0.2">
      <c r="A35" s="6" t="s">
        <v>38</v>
      </c>
      <c r="B35" s="6" t="s">
        <v>39</v>
      </c>
      <c r="C35" s="6"/>
      <c r="D35" s="166">
        <f>'On Site Assesment'!D28</f>
        <v>0</v>
      </c>
      <c r="E35" s="167">
        <f>'On Site Assesment'!E28</f>
        <v>0</v>
      </c>
      <c r="F35" s="167">
        <f>'On Site Assesment'!F28</f>
        <v>0</v>
      </c>
      <c r="G35" s="167">
        <f>'On Site Assesment'!G28</f>
        <v>0</v>
      </c>
      <c r="H35" s="167">
        <f>'On Site Assesment'!H28</f>
        <v>0</v>
      </c>
      <c r="I35" s="167">
        <f>'On Site Assesment'!I28</f>
        <v>0</v>
      </c>
      <c r="J35" s="167">
        <f>'On Site Assesment'!J28</f>
        <v>0</v>
      </c>
      <c r="K35" s="167">
        <f>'On Site Assesment'!K28</f>
        <v>0</v>
      </c>
      <c r="L35" s="167">
        <f>'On Site Assesment'!L28</f>
        <v>0</v>
      </c>
      <c r="M35" s="168">
        <f>'On Site Assesment'!M28</f>
        <v>0</v>
      </c>
      <c r="Q35" s="9"/>
      <c r="S35" s="9"/>
    </row>
    <row r="36" spans="1:19" s="8" customFormat="1" hidden="1" x14ac:dyDescent="0.2">
      <c r="A36" s="6" t="s">
        <v>40</v>
      </c>
      <c r="B36" s="6" t="s">
        <v>41</v>
      </c>
      <c r="C36" s="6"/>
      <c r="D36" s="166">
        <f>'On Site Assesment'!D29</f>
        <v>0</v>
      </c>
      <c r="E36" s="167">
        <f>'On Site Assesment'!E29</f>
        <v>0</v>
      </c>
      <c r="F36" s="167">
        <f>'On Site Assesment'!F29</f>
        <v>0</v>
      </c>
      <c r="G36" s="167">
        <f>'On Site Assesment'!G29</f>
        <v>0</v>
      </c>
      <c r="H36" s="167">
        <f>'On Site Assesment'!H29</f>
        <v>0</v>
      </c>
      <c r="I36" s="167">
        <f>'On Site Assesment'!I29</f>
        <v>0</v>
      </c>
      <c r="J36" s="167">
        <f>'On Site Assesment'!J29</f>
        <v>0</v>
      </c>
      <c r="K36" s="167">
        <f>'On Site Assesment'!K29</f>
        <v>0</v>
      </c>
      <c r="L36" s="167">
        <f>'On Site Assesment'!L29</f>
        <v>0</v>
      </c>
      <c r="M36" s="168">
        <f>'On Site Assesment'!M29</f>
        <v>0</v>
      </c>
      <c r="Q36" s="9"/>
      <c r="S36" s="9"/>
    </row>
    <row r="37" spans="1:19" s="8" customFormat="1" hidden="1" x14ac:dyDescent="0.2">
      <c r="A37" s="6" t="s">
        <v>42</v>
      </c>
      <c r="B37" s="6" t="s">
        <v>43</v>
      </c>
      <c r="C37" s="6"/>
      <c r="D37" s="166">
        <f>'On Site Assesment'!D30</f>
        <v>0</v>
      </c>
      <c r="E37" s="167">
        <f>'On Site Assesment'!E30</f>
        <v>0</v>
      </c>
      <c r="F37" s="167">
        <f>'On Site Assesment'!F30</f>
        <v>0</v>
      </c>
      <c r="G37" s="167">
        <f>'On Site Assesment'!G30</f>
        <v>0</v>
      </c>
      <c r="H37" s="167">
        <f>'On Site Assesment'!H30</f>
        <v>0</v>
      </c>
      <c r="I37" s="167">
        <f>'On Site Assesment'!I30</f>
        <v>0</v>
      </c>
      <c r="J37" s="167">
        <f>'On Site Assesment'!J30</f>
        <v>0</v>
      </c>
      <c r="K37" s="167">
        <f>'On Site Assesment'!K30</f>
        <v>0</v>
      </c>
      <c r="L37" s="167">
        <f>'On Site Assesment'!L30</f>
        <v>0</v>
      </c>
      <c r="M37" s="168">
        <f>'On Site Assesment'!M30</f>
        <v>0</v>
      </c>
      <c r="Q37" s="9"/>
      <c r="S37" s="9"/>
    </row>
    <row r="38" spans="1:19" s="8" customFormat="1" hidden="1" x14ac:dyDescent="0.2">
      <c r="A38" s="6" t="s">
        <v>44</v>
      </c>
      <c r="B38" s="6" t="s">
        <v>45</v>
      </c>
      <c r="C38" s="6"/>
      <c r="D38" s="166">
        <f>'On Site Assesment'!D31</f>
        <v>0</v>
      </c>
      <c r="E38" s="167">
        <f>'On Site Assesment'!E31</f>
        <v>0</v>
      </c>
      <c r="F38" s="167">
        <f>'On Site Assesment'!F31</f>
        <v>0</v>
      </c>
      <c r="G38" s="167">
        <f>'On Site Assesment'!G31</f>
        <v>0</v>
      </c>
      <c r="H38" s="167">
        <f>'On Site Assesment'!H31</f>
        <v>0</v>
      </c>
      <c r="I38" s="167">
        <f>'On Site Assesment'!I31</f>
        <v>0</v>
      </c>
      <c r="J38" s="167">
        <f>'On Site Assesment'!J31</f>
        <v>0</v>
      </c>
      <c r="K38" s="167">
        <f>'On Site Assesment'!K31</f>
        <v>0</v>
      </c>
      <c r="L38" s="167">
        <f>'On Site Assesment'!L31</f>
        <v>0</v>
      </c>
      <c r="M38" s="168">
        <f>'On Site Assesment'!M31</f>
        <v>0</v>
      </c>
      <c r="Q38" s="9"/>
      <c r="S38" s="9"/>
    </row>
    <row r="39" spans="1:19" s="8" customFormat="1" hidden="1" x14ac:dyDescent="0.2">
      <c r="A39" s="6" t="s">
        <v>46</v>
      </c>
      <c r="B39" s="6" t="s">
        <v>47</v>
      </c>
      <c r="C39" s="6"/>
      <c r="D39" s="163">
        <f t="shared" ref="D39:M39" si="5">IF(D37="","",D37-D38)</f>
        <v>0</v>
      </c>
      <c r="E39" s="164">
        <f t="shared" si="5"/>
        <v>0</v>
      </c>
      <c r="F39" s="164">
        <f t="shared" si="5"/>
        <v>0</v>
      </c>
      <c r="G39" s="164">
        <f t="shared" si="5"/>
        <v>0</v>
      </c>
      <c r="H39" s="164">
        <f t="shared" si="5"/>
        <v>0</v>
      </c>
      <c r="I39" s="164">
        <f t="shared" si="5"/>
        <v>0</v>
      </c>
      <c r="J39" s="164">
        <f t="shared" si="5"/>
        <v>0</v>
      </c>
      <c r="K39" s="164">
        <f t="shared" si="5"/>
        <v>0</v>
      </c>
      <c r="L39" s="164">
        <f t="shared" si="5"/>
        <v>0</v>
      </c>
      <c r="M39" s="165">
        <f t="shared" si="5"/>
        <v>0</v>
      </c>
      <c r="Q39" s="9"/>
      <c r="S39" s="9"/>
    </row>
    <row r="40" spans="1:19" s="8" customFormat="1" hidden="1" x14ac:dyDescent="0.2">
      <c r="A40" s="6" t="s">
        <v>48</v>
      </c>
      <c r="B40" s="6" t="s">
        <v>49</v>
      </c>
      <c r="C40" s="6"/>
      <c r="D40" s="169" t="e">
        <f>IF(D37="","",(((D35-D36)*60)/D37))</f>
        <v>#DIV/0!</v>
      </c>
      <c r="E40" s="164" t="e">
        <f t="shared" ref="E40:M40" si="6">IF(E37="","",(((E35-E36)*60)/E37))</f>
        <v>#DIV/0!</v>
      </c>
      <c r="F40" s="164" t="e">
        <f t="shared" si="6"/>
        <v>#DIV/0!</v>
      </c>
      <c r="G40" s="164" t="e">
        <f t="shared" si="6"/>
        <v>#DIV/0!</v>
      </c>
      <c r="H40" s="164" t="e">
        <f t="shared" si="6"/>
        <v>#DIV/0!</v>
      </c>
      <c r="I40" s="164" t="e">
        <f t="shared" si="6"/>
        <v>#DIV/0!</v>
      </c>
      <c r="J40" s="164" t="e">
        <f t="shared" si="6"/>
        <v>#DIV/0!</v>
      </c>
      <c r="K40" s="164" t="e">
        <f t="shared" si="6"/>
        <v>#DIV/0!</v>
      </c>
      <c r="L40" s="164" t="e">
        <f t="shared" si="6"/>
        <v>#DIV/0!</v>
      </c>
      <c r="M40" s="165" t="e">
        <f t="shared" si="6"/>
        <v>#DIV/0!</v>
      </c>
      <c r="Q40" s="9"/>
      <c r="S40" s="9"/>
    </row>
    <row r="41" spans="1:19" s="8" customFormat="1" x14ac:dyDescent="0.2">
      <c r="A41" s="6" t="s">
        <v>57</v>
      </c>
      <c r="B41" s="6" t="s">
        <v>58</v>
      </c>
      <c r="C41" s="6"/>
      <c r="D41" s="163" t="str">
        <f t="shared" ref="D41:M41" si="7">IF(D23="","",D23*D24)</f>
        <v/>
      </c>
      <c r="E41" s="164" t="str">
        <f t="shared" si="7"/>
        <v/>
      </c>
      <c r="F41" s="164" t="str">
        <f t="shared" si="7"/>
        <v/>
      </c>
      <c r="G41" s="164" t="str">
        <f t="shared" si="7"/>
        <v/>
      </c>
      <c r="H41" s="164" t="str">
        <f t="shared" si="7"/>
        <v/>
      </c>
      <c r="I41" s="164" t="str">
        <f t="shared" si="7"/>
        <v/>
      </c>
      <c r="J41" s="164" t="str">
        <f t="shared" si="7"/>
        <v/>
      </c>
      <c r="K41" s="164" t="str">
        <f t="shared" si="7"/>
        <v/>
      </c>
      <c r="L41" s="164" t="str">
        <f t="shared" si="7"/>
        <v/>
      </c>
      <c r="M41" s="165" t="str">
        <f t="shared" si="7"/>
        <v/>
      </c>
      <c r="Q41" s="9"/>
      <c r="S41" s="9"/>
    </row>
    <row r="42" spans="1:19" s="8" customFormat="1" x14ac:dyDescent="0.2">
      <c r="A42" s="6" t="s">
        <v>63</v>
      </c>
      <c r="B42" s="6" t="s">
        <v>64</v>
      </c>
      <c r="C42" s="6"/>
      <c r="D42" s="163" t="str">
        <f t="shared" ref="D42:M42" si="8">IF(D41="","",(D41+D25)*D16)</f>
        <v/>
      </c>
      <c r="E42" s="164" t="str">
        <f t="shared" si="8"/>
        <v/>
      </c>
      <c r="F42" s="164" t="str">
        <f t="shared" si="8"/>
        <v/>
      </c>
      <c r="G42" s="164" t="str">
        <f t="shared" si="8"/>
        <v/>
      </c>
      <c r="H42" s="164" t="str">
        <f t="shared" si="8"/>
        <v/>
      </c>
      <c r="I42" s="164" t="str">
        <f t="shared" si="8"/>
        <v/>
      </c>
      <c r="J42" s="164" t="str">
        <f t="shared" si="8"/>
        <v/>
      </c>
      <c r="K42" s="164" t="str">
        <f t="shared" si="8"/>
        <v/>
      </c>
      <c r="L42" s="164" t="str">
        <f t="shared" si="8"/>
        <v/>
      </c>
      <c r="M42" s="165" t="str">
        <f t="shared" si="8"/>
        <v/>
      </c>
      <c r="Q42" s="9"/>
      <c r="S42" s="9"/>
    </row>
    <row r="43" spans="1:19" s="8" customFormat="1" x14ac:dyDescent="0.2">
      <c r="A43" s="25" t="s">
        <v>67</v>
      </c>
      <c r="B43" s="6" t="s">
        <v>68</v>
      </c>
      <c r="C43" s="6"/>
      <c r="D43" s="158" t="str">
        <f t="shared" ref="D43:M43" si="9">IF(D33="","",(D33-D42)/D33)</f>
        <v/>
      </c>
      <c r="E43" s="157" t="str">
        <f t="shared" si="9"/>
        <v/>
      </c>
      <c r="F43" s="157" t="str">
        <f t="shared" si="9"/>
        <v/>
      </c>
      <c r="G43" s="157" t="str">
        <f t="shared" si="9"/>
        <v/>
      </c>
      <c r="H43" s="157" t="str">
        <f t="shared" si="9"/>
        <v/>
      </c>
      <c r="I43" s="157" t="str">
        <f t="shared" si="9"/>
        <v/>
      </c>
      <c r="J43" s="157" t="str">
        <f t="shared" si="9"/>
        <v/>
      </c>
      <c r="K43" s="157" t="str">
        <f t="shared" si="9"/>
        <v/>
      </c>
      <c r="L43" s="157" t="str">
        <f t="shared" si="9"/>
        <v/>
      </c>
      <c r="M43" s="159" t="str">
        <f t="shared" si="9"/>
        <v/>
      </c>
      <c r="Q43" s="9"/>
      <c r="S43" s="9"/>
    </row>
    <row r="44" spans="1:19" s="8" customFormat="1" hidden="1" x14ac:dyDescent="0.2">
      <c r="A44" s="25" t="s">
        <v>70</v>
      </c>
      <c r="B44" s="6" t="s">
        <v>71</v>
      </c>
      <c r="C44" s="6"/>
      <c r="D44" s="158" t="e">
        <f t="shared" ref="D44:M44" si="10">IF(D40="","",D22/D40)</f>
        <v>#DIV/0!</v>
      </c>
      <c r="E44" s="157" t="e">
        <f t="shared" si="10"/>
        <v>#DIV/0!</v>
      </c>
      <c r="F44" s="157" t="e">
        <f t="shared" si="10"/>
        <v>#DIV/0!</v>
      </c>
      <c r="G44" s="157" t="e">
        <f t="shared" si="10"/>
        <v>#DIV/0!</v>
      </c>
      <c r="H44" s="157" t="e">
        <f t="shared" si="10"/>
        <v>#DIV/0!</v>
      </c>
      <c r="I44" s="157" t="e">
        <f t="shared" si="10"/>
        <v>#DIV/0!</v>
      </c>
      <c r="J44" s="157" t="e">
        <f t="shared" si="10"/>
        <v>#DIV/0!</v>
      </c>
      <c r="K44" s="157" t="e">
        <f t="shared" si="10"/>
        <v>#DIV/0!</v>
      </c>
      <c r="L44" s="157" t="e">
        <f t="shared" si="10"/>
        <v>#DIV/0!</v>
      </c>
      <c r="M44" s="159" t="e">
        <f t="shared" si="10"/>
        <v>#DIV/0!</v>
      </c>
      <c r="Q44" s="9"/>
      <c r="S44" s="9"/>
    </row>
    <row r="45" spans="1:19" s="8" customFormat="1" hidden="1" x14ac:dyDescent="0.2">
      <c r="A45" s="25" t="s">
        <v>73</v>
      </c>
      <c r="B45" s="6" t="s">
        <v>247</v>
      </c>
      <c r="C45" s="6"/>
      <c r="D45" s="158" t="e">
        <f t="shared" ref="D45:M45" si="11">IF(D37="","",D38/D37)</f>
        <v>#DIV/0!</v>
      </c>
      <c r="E45" s="157" t="e">
        <f t="shared" si="11"/>
        <v>#DIV/0!</v>
      </c>
      <c r="F45" s="157" t="e">
        <f t="shared" si="11"/>
        <v>#DIV/0!</v>
      </c>
      <c r="G45" s="157" t="e">
        <f t="shared" si="11"/>
        <v>#DIV/0!</v>
      </c>
      <c r="H45" s="157" t="e">
        <f t="shared" si="11"/>
        <v>#DIV/0!</v>
      </c>
      <c r="I45" s="157" t="e">
        <f t="shared" si="11"/>
        <v>#DIV/0!</v>
      </c>
      <c r="J45" s="157" t="e">
        <f t="shared" si="11"/>
        <v>#DIV/0!</v>
      </c>
      <c r="K45" s="157" t="e">
        <f t="shared" si="11"/>
        <v>#DIV/0!</v>
      </c>
      <c r="L45" s="157" t="e">
        <f t="shared" si="11"/>
        <v>#DIV/0!</v>
      </c>
      <c r="M45" s="159" t="e">
        <f t="shared" si="11"/>
        <v>#DIV/0!</v>
      </c>
      <c r="Q45" s="9"/>
      <c r="S45" s="9"/>
    </row>
    <row r="46" spans="1:19" s="8" customFormat="1" hidden="1" x14ac:dyDescent="0.2">
      <c r="A46" s="6" t="s">
        <v>75</v>
      </c>
      <c r="B46" s="6" t="s">
        <v>246</v>
      </c>
      <c r="C46" s="6"/>
      <c r="D46" s="158" t="e">
        <f>IF(D45="","",D43*D44*D45)</f>
        <v>#DIV/0!</v>
      </c>
      <c r="E46" s="157" t="e">
        <f t="shared" ref="E46:M46" si="12">IF(E45="","",E43*E44*E45)</f>
        <v>#DIV/0!</v>
      </c>
      <c r="F46" s="157" t="e">
        <f t="shared" si="12"/>
        <v>#DIV/0!</v>
      </c>
      <c r="G46" s="157" t="e">
        <f t="shared" si="12"/>
        <v>#DIV/0!</v>
      </c>
      <c r="H46" s="157" t="e">
        <f t="shared" si="12"/>
        <v>#DIV/0!</v>
      </c>
      <c r="I46" s="157" t="e">
        <f t="shared" si="12"/>
        <v>#DIV/0!</v>
      </c>
      <c r="J46" s="157" t="e">
        <f t="shared" si="12"/>
        <v>#DIV/0!</v>
      </c>
      <c r="K46" s="157" t="e">
        <f t="shared" si="12"/>
        <v>#DIV/0!</v>
      </c>
      <c r="L46" s="157" t="e">
        <f t="shared" si="12"/>
        <v>#DIV/0!</v>
      </c>
      <c r="M46" s="159" t="e">
        <f t="shared" si="12"/>
        <v>#DIV/0!</v>
      </c>
      <c r="Q46" s="9"/>
      <c r="S46" s="9"/>
    </row>
    <row r="47" spans="1:19" s="8" customFormat="1" x14ac:dyDescent="0.2">
      <c r="A47" s="6" t="s">
        <v>78</v>
      </c>
      <c r="B47" s="6" t="s">
        <v>79</v>
      </c>
      <c r="C47" s="6"/>
      <c r="D47" s="170" t="str">
        <f t="shared" ref="D47:M47" si="13">IF(D33="","",D33/60)</f>
        <v/>
      </c>
      <c r="E47" s="171" t="str">
        <f t="shared" si="13"/>
        <v/>
      </c>
      <c r="F47" s="171" t="str">
        <f t="shared" si="13"/>
        <v/>
      </c>
      <c r="G47" s="171" t="str">
        <f t="shared" si="13"/>
        <v/>
      </c>
      <c r="H47" s="171" t="str">
        <f t="shared" si="13"/>
        <v/>
      </c>
      <c r="I47" s="171" t="str">
        <f t="shared" si="13"/>
        <v/>
      </c>
      <c r="J47" s="171" t="str">
        <f t="shared" si="13"/>
        <v/>
      </c>
      <c r="K47" s="171" t="str">
        <f t="shared" si="13"/>
        <v/>
      </c>
      <c r="L47" s="171" t="str">
        <f t="shared" si="13"/>
        <v/>
      </c>
      <c r="M47" s="172" t="str">
        <f t="shared" si="13"/>
        <v/>
      </c>
      <c r="Q47" s="9"/>
      <c r="S47" s="9"/>
    </row>
    <row r="48" spans="1:19" s="8" customFormat="1" x14ac:dyDescent="0.2">
      <c r="A48" s="6" t="s">
        <v>81</v>
      </c>
      <c r="B48" s="6" t="s">
        <v>82</v>
      </c>
      <c r="C48" s="6"/>
      <c r="D48" s="170" t="str">
        <f t="shared" ref="D48:M48" si="14">IF(D21="","",D21)</f>
        <v/>
      </c>
      <c r="E48" s="171" t="str">
        <f t="shared" si="14"/>
        <v/>
      </c>
      <c r="F48" s="171" t="str">
        <f t="shared" si="14"/>
        <v/>
      </c>
      <c r="G48" s="171" t="str">
        <f t="shared" si="14"/>
        <v/>
      </c>
      <c r="H48" s="171" t="str">
        <f t="shared" si="14"/>
        <v/>
      </c>
      <c r="I48" s="171" t="str">
        <f t="shared" si="14"/>
        <v/>
      </c>
      <c r="J48" s="171" t="str">
        <f t="shared" si="14"/>
        <v/>
      </c>
      <c r="K48" s="171" t="str">
        <f t="shared" si="14"/>
        <v/>
      </c>
      <c r="L48" s="171" t="str">
        <f t="shared" si="14"/>
        <v/>
      </c>
      <c r="M48" s="172" t="str">
        <f t="shared" si="14"/>
        <v/>
      </c>
      <c r="Q48" s="9"/>
      <c r="S48" s="9"/>
    </row>
    <row r="49" spans="1:19" s="8" customFormat="1" x14ac:dyDescent="0.2">
      <c r="A49" s="6" t="s">
        <v>84</v>
      </c>
      <c r="B49" s="6" t="s">
        <v>85</v>
      </c>
      <c r="C49" s="6"/>
      <c r="D49" s="170" t="str">
        <f t="shared" ref="D49:M49" si="15">IF(D22="","",60/D22)</f>
        <v/>
      </c>
      <c r="E49" s="171" t="str">
        <f t="shared" si="15"/>
        <v/>
      </c>
      <c r="F49" s="171" t="str">
        <f t="shared" si="15"/>
        <v/>
      </c>
      <c r="G49" s="171" t="str">
        <f t="shared" si="15"/>
        <v/>
      </c>
      <c r="H49" s="171" t="str">
        <f t="shared" si="15"/>
        <v/>
      </c>
      <c r="I49" s="171" t="str">
        <f t="shared" si="15"/>
        <v/>
      </c>
      <c r="J49" s="171" t="str">
        <f t="shared" si="15"/>
        <v/>
      </c>
      <c r="K49" s="171" t="str">
        <f t="shared" si="15"/>
        <v/>
      </c>
      <c r="L49" s="171" t="str">
        <f t="shared" si="15"/>
        <v/>
      </c>
      <c r="M49" s="172" t="str">
        <f t="shared" si="15"/>
        <v/>
      </c>
      <c r="Q49" s="9"/>
      <c r="S49" s="9"/>
    </row>
    <row r="50" spans="1:19" s="8" customFormat="1" x14ac:dyDescent="0.2">
      <c r="A50" s="6" t="s">
        <v>87</v>
      </c>
      <c r="B50" s="6" t="s">
        <v>88</v>
      </c>
      <c r="C50" s="6"/>
      <c r="D50" s="170" t="str">
        <f t="shared" ref="D50:M50" si="16">IF(D49="","",D47*60*D49)</f>
        <v/>
      </c>
      <c r="E50" s="171" t="str">
        <f t="shared" si="16"/>
        <v/>
      </c>
      <c r="F50" s="171" t="str">
        <f t="shared" si="16"/>
        <v/>
      </c>
      <c r="G50" s="171" t="str">
        <f t="shared" si="16"/>
        <v/>
      </c>
      <c r="H50" s="171" t="str">
        <f t="shared" si="16"/>
        <v/>
      </c>
      <c r="I50" s="171" t="str">
        <f t="shared" si="16"/>
        <v/>
      </c>
      <c r="J50" s="171" t="str">
        <f t="shared" si="16"/>
        <v/>
      </c>
      <c r="K50" s="171" t="str">
        <f t="shared" si="16"/>
        <v/>
      </c>
      <c r="L50" s="171" t="str">
        <f t="shared" si="16"/>
        <v/>
      </c>
      <c r="M50" s="172" t="str">
        <f t="shared" si="16"/>
        <v/>
      </c>
      <c r="Q50" s="9"/>
      <c r="S50" s="9"/>
    </row>
    <row r="51" spans="1:19" s="8" customFormat="1" x14ac:dyDescent="0.2">
      <c r="A51" s="6" t="s">
        <v>90</v>
      </c>
      <c r="B51" s="6" t="s">
        <v>91</v>
      </c>
      <c r="C51" s="6"/>
      <c r="D51" s="170" t="str">
        <f t="shared" ref="D51:M51" si="17">IF(D50="","",D50*D48)</f>
        <v/>
      </c>
      <c r="E51" s="171" t="str">
        <f t="shared" si="17"/>
        <v/>
      </c>
      <c r="F51" s="171" t="str">
        <f t="shared" si="17"/>
        <v/>
      </c>
      <c r="G51" s="171" t="str">
        <f t="shared" si="17"/>
        <v/>
      </c>
      <c r="H51" s="171" t="str">
        <f t="shared" si="17"/>
        <v/>
      </c>
      <c r="I51" s="171" t="str">
        <f t="shared" si="17"/>
        <v/>
      </c>
      <c r="J51" s="171" t="str">
        <f t="shared" si="17"/>
        <v/>
      </c>
      <c r="K51" s="171" t="str">
        <f t="shared" si="17"/>
        <v/>
      </c>
      <c r="L51" s="171" t="str">
        <f t="shared" si="17"/>
        <v/>
      </c>
      <c r="M51" s="172" t="str">
        <f t="shared" si="17"/>
        <v/>
      </c>
      <c r="Q51" s="9"/>
      <c r="S51" s="9"/>
    </row>
    <row r="52" spans="1:19" s="8" customFormat="1" hidden="1" x14ac:dyDescent="0.2">
      <c r="A52" s="6" t="s">
        <v>94</v>
      </c>
      <c r="B52" s="6" t="s">
        <v>95</v>
      </c>
      <c r="C52" s="6"/>
      <c r="D52" s="170" t="str">
        <f t="shared" ref="D52:M52" si="18">IF(D51="","",D51*D46)</f>
        <v/>
      </c>
      <c r="E52" s="171" t="str">
        <f t="shared" si="18"/>
        <v/>
      </c>
      <c r="F52" s="171" t="str">
        <f t="shared" si="18"/>
        <v/>
      </c>
      <c r="G52" s="171" t="str">
        <f t="shared" si="18"/>
        <v/>
      </c>
      <c r="H52" s="171" t="str">
        <f t="shared" si="18"/>
        <v/>
      </c>
      <c r="I52" s="171" t="str">
        <f t="shared" si="18"/>
        <v/>
      </c>
      <c r="J52" s="171" t="str">
        <f t="shared" si="18"/>
        <v/>
      </c>
      <c r="K52" s="171" t="str">
        <f t="shared" si="18"/>
        <v/>
      </c>
      <c r="L52" s="171" t="str">
        <f t="shared" si="18"/>
        <v/>
      </c>
      <c r="M52" s="172" t="str">
        <f t="shared" si="18"/>
        <v/>
      </c>
      <c r="Q52" s="9"/>
      <c r="S52" s="9"/>
    </row>
    <row r="53" spans="1:19" s="8" customFormat="1" ht="13.5" thickBot="1" x14ac:dyDescent="0.25">
      <c r="A53" s="6" t="s">
        <v>97</v>
      </c>
      <c r="B53" s="6" t="s">
        <v>98</v>
      </c>
      <c r="C53" s="6"/>
      <c r="D53" s="173" t="str">
        <f t="shared" ref="D53:M53" si="19">IF(D48="","",D26/D48)</f>
        <v/>
      </c>
      <c r="E53" s="174" t="str">
        <f t="shared" si="19"/>
        <v/>
      </c>
      <c r="F53" s="174" t="str">
        <f t="shared" si="19"/>
        <v/>
      </c>
      <c r="G53" s="174" t="str">
        <f t="shared" si="19"/>
        <v/>
      </c>
      <c r="H53" s="174" t="str">
        <f t="shared" si="19"/>
        <v/>
      </c>
      <c r="I53" s="174" t="str">
        <f t="shared" si="19"/>
        <v/>
      </c>
      <c r="J53" s="174" t="str">
        <f t="shared" si="19"/>
        <v/>
      </c>
      <c r="K53" s="174" t="str">
        <f t="shared" si="19"/>
        <v/>
      </c>
      <c r="L53" s="174" t="str">
        <f t="shared" si="19"/>
        <v/>
      </c>
      <c r="M53" s="175" t="str">
        <f t="shared" si="19"/>
        <v/>
      </c>
      <c r="Q53" s="9"/>
      <c r="S53" s="9"/>
    </row>
    <row r="54" spans="1:19" s="8" customFormat="1" hidden="1" x14ac:dyDescent="0.2">
      <c r="A54" s="6" t="s">
        <v>100</v>
      </c>
      <c r="B54" s="6" t="s">
        <v>101</v>
      </c>
      <c r="C54" s="6"/>
      <c r="D54" s="31" t="str">
        <f t="shared" ref="D54:M54" si="20">IF(D50="","",D50*D46)</f>
        <v/>
      </c>
      <c r="E54" s="31" t="str">
        <f t="shared" si="20"/>
        <v/>
      </c>
      <c r="F54" s="31" t="str">
        <f t="shared" si="20"/>
        <v/>
      </c>
      <c r="G54" s="31" t="str">
        <f t="shared" si="20"/>
        <v/>
      </c>
      <c r="H54" s="31" t="str">
        <f t="shared" si="20"/>
        <v/>
      </c>
      <c r="I54" s="31" t="str">
        <f t="shared" si="20"/>
        <v/>
      </c>
      <c r="J54" s="31" t="str">
        <f t="shared" si="20"/>
        <v/>
      </c>
      <c r="K54" s="31" t="str">
        <f t="shared" si="20"/>
        <v/>
      </c>
      <c r="L54" s="31" t="str">
        <f t="shared" si="20"/>
        <v/>
      </c>
      <c r="M54" s="31" t="str">
        <f t="shared" si="20"/>
        <v/>
      </c>
      <c r="Q54" s="9"/>
      <c r="S54" s="9"/>
    </row>
    <row r="55" spans="1:19" s="8" customFormat="1" ht="13.5" hidden="1" thickBot="1" x14ac:dyDescent="0.25">
      <c r="A55" s="6" t="s">
        <v>102</v>
      </c>
      <c r="B55" s="6" t="s">
        <v>103</v>
      </c>
      <c r="C55" s="6"/>
      <c r="D55" s="33" t="str">
        <f>IF(D53="","",(D54-D53)/D53)</f>
        <v/>
      </c>
      <c r="E55" s="33" t="str">
        <f t="shared" ref="E55:M55" si="21">IF(E53="","",(E54-E53)/E53)</f>
        <v/>
      </c>
      <c r="F55" s="33" t="str">
        <f t="shared" si="21"/>
        <v/>
      </c>
      <c r="G55" s="33" t="str">
        <f t="shared" si="21"/>
        <v/>
      </c>
      <c r="H55" s="33" t="str">
        <f t="shared" si="21"/>
        <v/>
      </c>
      <c r="I55" s="33" t="str">
        <f t="shared" si="21"/>
        <v/>
      </c>
      <c r="J55" s="33" t="str">
        <f t="shared" si="21"/>
        <v/>
      </c>
      <c r="K55" s="33" t="str">
        <f t="shared" si="21"/>
        <v/>
      </c>
      <c r="L55" s="33" t="str">
        <f t="shared" si="21"/>
        <v/>
      </c>
      <c r="M55" s="33" t="str">
        <f t="shared" si="21"/>
        <v/>
      </c>
      <c r="Q55" s="9"/>
      <c r="S55" s="9"/>
    </row>
    <row r="56" spans="1:19" s="8" customFormat="1" ht="13.5" hidden="1" thickBot="1" x14ac:dyDescent="0.25">
      <c r="A56" s="6"/>
      <c r="B56" s="6"/>
      <c r="C56" s="6"/>
      <c r="D56" s="34"/>
      <c r="E56" s="34"/>
      <c r="F56" s="34"/>
      <c r="G56" s="34"/>
      <c r="H56" s="34"/>
      <c r="I56" s="34"/>
      <c r="J56" s="34"/>
      <c r="K56" s="34"/>
      <c r="L56" s="34"/>
      <c r="M56" s="34"/>
      <c r="Q56" s="9"/>
      <c r="S56" s="9"/>
    </row>
    <row r="57" spans="1:19" s="8" customFormat="1" ht="13.5" hidden="1" thickBot="1" x14ac:dyDescent="0.25">
      <c r="A57" s="6"/>
      <c r="B57" s="6" t="s">
        <v>255</v>
      </c>
      <c r="C57" s="35" t="str">
        <f>IF(D55="","",MIN(D55:M55))</f>
        <v/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O57" s="36" t="str">
        <f>IF(C57="","",IF(C57&gt;0,25,IF((25+(100*C57))&lt;0,0,(25+(100*C57*4)))))</f>
        <v/>
      </c>
      <c r="P57" s="37" t="s">
        <v>105</v>
      </c>
      <c r="Q57" s="38">
        <v>25</v>
      </c>
      <c r="R57" s="37" t="s">
        <v>106</v>
      </c>
      <c r="S57" s="9"/>
    </row>
    <row r="58" spans="1:19" s="8" customForma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Q58" s="39"/>
      <c r="S58" s="9"/>
    </row>
    <row r="59" spans="1:19" s="37" customFormat="1" x14ac:dyDescent="0.2">
      <c r="A59" s="40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41"/>
      <c r="P59" s="9"/>
      <c r="R59" s="42"/>
    </row>
    <row r="60" spans="1:19" s="8" customForma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Q60" s="9"/>
      <c r="S60" s="9"/>
    </row>
    <row r="61" spans="1:19" s="8" customForma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Q61" s="9"/>
      <c r="S61" s="9"/>
    </row>
    <row r="62" spans="1:19" s="8" customForma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Q62" s="9"/>
      <c r="S62" s="9"/>
    </row>
    <row r="63" spans="1:19" s="8" customFormat="1" x14ac:dyDescent="0.2">
      <c r="A63" s="6"/>
      <c r="B63" s="6"/>
      <c r="C63" s="19"/>
      <c r="D63" s="6"/>
      <c r="E63" s="6"/>
      <c r="F63" s="6"/>
      <c r="G63" s="6"/>
      <c r="H63" s="6"/>
      <c r="I63" s="6"/>
      <c r="J63" s="6"/>
      <c r="K63" s="6"/>
      <c r="L63" s="6"/>
      <c r="M63" s="6"/>
      <c r="Q63" s="9"/>
      <c r="S63" s="9"/>
    </row>
    <row r="64" spans="1:19" s="8" customForma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Q64" s="9"/>
      <c r="S64" s="9"/>
    </row>
    <row r="65" spans="1:19" s="8" customForma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Q65" s="9"/>
      <c r="S65" s="9"/>
    </row>
    <row r="66" spans="1:19" s="8" customForma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Q66" s="9"/>
      <c r="S66" s="9"/>
    </row>
    <row r="67" spans="1:19" s="8" customFormat="1" x14ac:dyDescent="0.2">
      <c r="A67" s="6"/>
      <c r="B67" s="6"/>
      <c r="C67" s="6"/>
      <c r="D67" s="43"/>
      <c r="E67" s="43"/>
      <c r="F67" s="43"/>
      <c r="G67" s="43"/>
      <c r="H67" s="43"/>
      <c r="I67" s="43"/>
      <c r="J67" s="43"/>
      <c r="K67" s="43"/>
      <c r="L67" s="43"/>
      <c r="M67" s="43"/>
      <c r="Q67" s="9"/>
      <c r="S67" s="9"/>
    </row>
    <row r="68" spans="1:19" s="8" customForma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Q68" s="9"/>
      <c r="S68" s="9"/>
    </row>
    <row r="69" spans="1:19" s="8" customForma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Q69" s="9"/>
      <c r="S69" s="9"/>
    </row>
    <row r="70" spans="1:19" s="8" customForma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Q70" s="9"/>
      <c r="S70" s="9"/>
    </row>
    <row r="71" spans="1:19" s="8" customForma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Q71" s="9"/>
      <c r="S71" s="9"/>
    </row>
    <row r="72" spans="1:19" s="8" customForma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Q72" s="9"/>
      <c r="S72" s="9"/>
    </row>
    <row r="73" spans="1:19" s="8" customForma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Q73" s="9"/>
      <c r="S73" s="9"/>
    </row>
    <row r="74" spans="1:19" s="8" customForma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Q74" s="9"/>
      <c r="S74" s="9"/>
    </row>
    <row r="75" spans="1:19" s="8" customForma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Q75" s="9"/>
      <c r="S75" s="9"/>
    </row>
    <row r="76" spans="1:19" s="8" customForma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Q76" s="9"/>
      <c r="S76" s="9"/>
    </row>
    <row r="77" spans="1:19" s="8" customForma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Q77" s="9"/>
      <c r="S77" s="9"/>
    </row>
    <row r="78" spans="1:19" s="8" customForma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Q78" s="9"/>
      <c r="S78" s="9"/>
    </row>
    <row r="79" spans="1:19" s="8" customFormat="1" x14ac:dyDescent="0.2">
      <c r="A79" s="6"/>
      <c r="B79" s="6"/>
      <c r="C79" s="19"/>
      <c r="D79" s="6"/>
      <c r="E79" s="6"/>
      <c r="F79" s="6"/>
      <c r="G79" s="6"/>
      <c r="H79" s="6"/>
      <c r="I79" s="6"/>
      <c r="J79" s="6"/>
      <c r="K79" s="6"/>
      <c r="L79" s="6"/>
      <c r="M79" s="6"/>
      <c r="Q79" s="9"/>
      <c r="S79" s="9"/>
    </row>
    <row r="80" spans="1:19" s="8" customForma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Q80" s="9"/>
      <c r="S80" s="9"/>
    </row>
    <row r="81" spans="1:19" s="8" customForma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Q81" s="9"/>
      <c r="S81" s="9"/>
    </row>
    <row r="82" spans="1:19" s="8" customForma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Q82" s="9"/>
      <c r="S82" s="9"/>
    </row>
    <row r="83" spans="1:19" s="8" customForma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Q83" s="9"/>
      <c r="S83" s="9"/>
    </row>
    <row r="84" spans="1:19" s="8" customFormat="1" x14ac:dyDescent="0.2">
      <c r="A84" s="6"/>
      <c r="B84" s="6"/>
      <c r="C84" s="19"/>
      <c r="D84" s="6"/>
      <c r="E84" s="6"/>
      <c r="F84" s="6"/>
      <c r="G84" s="6"/>
      <c r="H84" s="6"/>
      <c r="I84" s="6"/>
      <c r="J84" s="6"/>
      <c r="K84" s="6"/>
      <c r="L84" s="6"/>
      <c r="M84" s="6"/>
      <c r="Q84" s="9"/>
      <c r="S84" s="9"/>
    </row>
    <row r="85" spans="1:19" s="8" customForma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Q85" s="9"/>
      <c r="S85" s="9"/>
    </row>
    <row r="86" spans="1:19" s="8" customForma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Q86" s="9"/>
      <c r="S86" s="9"/>
    </row>
    <row r="87" spans="1:19" s="8" customForma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Q87" s="9"/>
      <c r="S87" s="9"/>
    </row>
    <row r="88" spans="1:19" s="8" customFormat="1" x14ac:dyDescent="0.2">
      <c r="A88" s="6"/>
      <c r="B88" s="6"/>
      <c r="C88" s="19"/>
      <c r="D88" s="6"/>
      <c r="E88" s="6"/>
      <c r="F88" s="6"/>
      <c r="G88" s="6"/>
      <c r="H88" s="6"/>
      <c r="I88" s="6"/>
      <c r="J88" s="6"/>
      <c r="K88" s="6"/>
      <c r="L88" s="6"/>
      <c r="M88" s="6"/>
      <c r="Q88" s="9"/>
      <c r="S88" s="9"/>
    </row>
    <row r="89" spans="1:19" s="8" customFormat="1" x14ac:dyDescent="0.2">
      <c r="A89" s="6"/>
      <c r="B89" s="6"/>
      <c r="C89" s="19"/>
      <c r="D89" s="6"/>
      <c r="E89" s="6"/>
      <c r="F89" s="6"/>
      <c r="G89" s="6"/>
      <c r="H89" s="6"/>
      <c r="I89" s="6"/>
      <c r="J89" s="6"/>
      <c r="K89" s="6"/>
      <c r="L89" s="6"/>
      <c r="M89" s="6"/>
      <c r="Q89" s="9"/>
      <c r="S89" s="9"/>
    </row>
    <row r="90" spans="1:19" s="8" customFormat="1" x14ac:dyDescent="0.2">
      <c r="A90" s="6"/>
      <c r="B90" s="6"/>
      <c r="C90" s="19"/>
      <c r="D90" s="6"/>
      <c r="E90" s="6"/>
      <c r="F90" s="6"/>
      <c r="G90" s="6"/>
      <c r="H90" s="6"/>
      <c r="I90" s="6"/>
      <c r="J90" s="6"/>
      <c r="K90" s="6"/>
      <c r="L90" s="6"/>
      <c r="M90" s="6"/>
      <c r="Q90" s="9"/>
      <c r="S90" s="9"/>
    </row>
    <row r="91" spans="1:19" s="8" customForma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Q91" s="9"/>
      <c r="S91" s="9"/>
    </row>
    <row r="92" spans="1:19" s="8" customFormat="1" x14ac:dyDescent="0.2">
      <c r="A92" s="6"/>
      <c r="B92" s="6"/>
      <c r="C92" s="19"/>
      <c r="D92" s="6"/>
      <c r="E92" s="6"/>
      <c r="F92" s="6"/>
      <c r="G92" s="6"/>
      <c r="H92" s="6"/>
      <c r="I92" s="6"/>
      <c r="J92" s="6"/>
      <c r="K92" s="6"/>
      <c r="L92" s="6"/>
      <c r="M92" s="6"/>
      <c r="Q92" s="9"/>
      <c r="S92" s="9"/>
    </row>
    <row r="93" spans="1:19" s="8" customFormat="1" x14ac:dyDescent="0.2">
      <c r="A93" s="6"/>
      <c r="B93" s="6"/>
      <c r="C93" s="19"/>
      <c r="D93" s="6"/>
      <c r="E93" s="6"/>
      <c r="F93" s="6"/>
      <c r="G93" s="6"/>
      <c r="H93" s="6"/>
      <c r="I93" s="6"/>
      <c r="J93" s="6"/>
      <c r="K93" s="6"/>
      <c r="L93" s="6"/>
      <c r="M93" s="6"/>
      <c r="Q93" s="9"/>
      <c r="S93" s="9"/>
    </row>
    <row r="94" spans="1:19" s="8" customFormat="1" x14ac:dyDescent="0.2">
      <c r="A94" s="6"/>
      <c r="B94" s="6"/>
      <c r="C94" s="19"/>
      <c r="D94" s="6"/>
      <c r="E94" s="6"/>
      <c r="F94" s="6"/>
      <c r="G94" s="6"/>
      <c r="H94" s="6"/>
      <c r="I94" s="6"/>
      <c r="J94" s="6"/>
      <c r="K94" s="6"/>
      <c r="L94" s="6"/>
      <c r="M94" s="6"/>
      <c r="Q94" s="9"/>
      <c r="S94" s="9"/>
    </row>
    <row r="95" spans="1:19" s="8" customFormat="1" x14ac:dyDescent="0.2">
      <c r="A95" s="6"/>
      <c r="B95" s="6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Q95" s="9"/>
      <c r="S95" s="9"/>
    </row>
    <row r="96" spans="1:19" s="8" customForma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Q96" s="9"/>
      <c r="S96" s="9"/>
    </row>
    <row r="97" spans="1:19" s="8" customForma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Q97" s="9"/>
      <c r="S97" s="9"/>
    </row>
    <row r="98" spans="1:19" s="8" customForma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Q98" s="44"/>
      <c r="S98" s="9"/>
    </row>
    <row r="99" spans="1:19" s="8" customForma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Q99" s="9"/>
      <c r="S99" s="9"/>
    </row>
    <row r="100" spans="1:19" s="8" customForma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Q100" s="9"/>
      <c r="S100" s="9"/>
    </row>
    <row r="101" spans="1:19" s="30" customFormat="1" x14ac:dyDescent="0.2">
      <c r="A101" s="43"/>
    </row>
    <row r="102" spans="1:19" s="30" customFormat="1" x14ac:dyDescent="0.2">
      <c r="A102" s="43"/>
    </row>
    <row r="103" spans="1:19" s="30" customFormat="1" x14ac:dyDescent="0.2">
      <c r="A103" s="43"/>
    </row>
    <row r="104" spans="1:19" s="30" customFormat="1" x14ac:dyDescent="0.2">
      <c r="A104" s="43"/>
    </row>
    <row r="105" spans="1:19" s="30" customFormat="1" x14ac:dyDescent="0.2">
      <c r="A105" s="43"/>
    </row>
    <row r="106" spans="1:19" s="30" customFormat="1" x14ac:dyDescent="0.2">
      <c r="A106" s="43"/>
    </row>
    <row r="107" spans="1:19" s="30" customFormat="1" x14ac:dyDescent="0.2">
      <c r="A107" s="43"/>
    </row>
    <row r="108" spans="1:19" s="30" customFormat="1" x14ac:dyDescent="0.2">
      <c r="A108" s="43"/>
    </row>
    <row r="109" spans="1:19" s="30" customFormat="1" x14ac:dyDescent="0.2">
      <c r="A109" s="43"/>
    </row>
    <row r="110" spans="1:19" s="30" customFormat="1" x14ac:dyDescent="0.2">
      <c r="A110" s="43"/>
    </row>
    <row r="111" spans="1:19" s="30" customFormat="1" x14ac:dyDescent="0.2">
      <c r="A111" s="43"/>
    </row>
    <row r="112" spans="1:19" s="30" customFormat="1" x14ac:dyDescent="0.2">
      <c r="A112" s="43"/>
    </row>
    <row r="113" spans="1:1" s="30" customFormat="1" x14ac:dyDescent="0.2">
      <c r="A113" s="43"/>
    </row>
    <row r="114" spans="1:1" s="30" customFormat="1" x14ac:dyDescent="0.2">
      <c r="A114" s="43"/>
    </row>
    <row r="115" spans="1:1" s="30" customFormat="1" x14ac:dyDescent="0.2">
      <c r="A115" s="43"/>
    </row>
    <row r="116" spans="1:1" s="30" customFormat="1" x14ac:dyDescent="0.2">
      <c r="A116" s="43"/>
    </row>
    <row r="117" spans="1:1" s="30" customFormat="1" x14ac:dyDescent="0.2">
      <c r="A117" s="43"/>
    </row>
    <row r="118" spans="1:1" s="30" customFormat="1" x14ac:dyDescent="0.2">
      <c r="A118" s="43"/>
    </row>
    <row r="119" spans="1:1" s="30" customFormat="1" x14ac:dyDescent="0.2">
      <c r="A119" s="43"/>
    </row>
    <row r="120" spans="1:1" s="30" customFormat="1" x14ac:dyDescent="0.2">
      <c r="A120" s="43"/>
    </row>
    <row r="121" spans="1:1" s="30" customFormat="1" x14ac:dyDescent="0.2">
      <c r="A121" s="43"/>
    </row>
    <row r="122" spans="1:1" s="30" customFormat="1" x14ac:dyDescent="0.2">
      <c r="A122" s="43"/>
    </row>
    <row r="123" spans="1:1" s="30" customFormat="1" x14ac:dyDescent="0.2">
      <c r="A123" s="43"/>
    </row>
    <row r="124" spans="1:1" s="30" customFormat="1" x14ac:dyDescent="0.2">
      <c r="A124" s="43"/>
    </row>
    <row r="125" spans="1:1" s="30" customFormat="1" x14ac:dyDescent="0.2">
      <c r="A125" s="43"/>
    </row>
    <row r="126" spans="1:1" s="30" customFormat="1" x14ac:dyDescent="0.2">
      <c r="A126" s="43"/>
    </row>
    <row r="127" spans="1:1" s="30" customFormat="1" x14ac:dyDescent="0.2">
      <c r="A127" s="43"/>
    </row>
    <row r="128" spans="1:1" s="30" customFormat="1" x14ac:dyDescent="0.2">
      <c r="A128" s="43"/>
    </row>
    <row r="129" spans="1:1" s="30" customFormat="1" x14ac:dyDescent="0.2">
      <c r="A129" s="43"/>
    </row>
    <row r="130" spans="1:1" s="30" customFormat="1" x14ac:dyDescent="0.2">
      <c r="A130" s="43"/>
    </row>
    <row r="131" spans="1:1" s="30" customFormat="1" x14ac:dyDescent="0.2">
      <c r="A131" s="43"/>
    </row>
    <row r="132" spans="1:1" s="30" customFormat="1" x14ac:dyDescent="0.2">
      <c r="A132" s="43"/>
    </row>
    <row r="133" spans="1:1" s="30" customFormat="1" x14ac:dyDescent="0.2">
      <c r="A133" s="43"/>
    </row>
    <row r="134" spans="1:1" s="30" customFormat="1" x14ac:dyDescent="0.2">
      <c r="A134" s="43"/>
    </row>
    <row r="135" spans="1:1" s="30" customFormat="1" x14ac:dyDescent="0.2">
      <c r="A135" s="43"/>
    </row>
    <row r="136" spans="1:1" s="30" customFormat="1" x14ac:dyDescent="0.2">
      <c r="A136" s="43"/>
    </row>
    <row r="137" spans="1:1" s="30" customFormat="1" x14ac:dyDescent="0.2">
      <c r="A137" s="43"/>
    </row>
    <row r="138" spans="1:1" s="30" customFormat="1" x14ac:dyDescent="0.2">
      <c r="A138" s="43"/>
    </row>
    <row r="139" spans="1:1" s="30" customFormat="1" x14ac:dyDescent="0.2">
      <c r="A139" s="43"/>
    </row>
    <row r="140" spans="1:1" s="30" customFormat="1" x14ac:dyDescent="0.2">
      <c r="A140" s="43"/>
    </row>
    <row r="141" spans="1:1" s="30" customFormat="1" x14ac:dyDescent="0.2">
      <c r="A141" s="43"/>
    </row>
    <row r="142" spans="1:1" s="30" customFormat="1" x14ac:dyDescent="0.2">
      <c r="A142" s="43"/>
    </row>
  </sheetData>
  <sheetProtection password="CA5D" sheet="1"/>
  <mergeCells count="6">
    <mergeCell ref="D8:E8"/>
    <mergeCell ref="D9:E9"/>
    <mergeCell ref="D10:E10"/>
    <mergeCell ref="D7:E7"/>
    <mergeCell ref="A28:C28"/>
    <mergeCell ref="A15:B15"/>
  </mergeCells>
  <phoneticPr fontId="5" type="noConversion"/>
  <conditionalFormatting sqref="C57">
    <cfRule type="cellIs" dxfId="22" priority="11" stopIfTrue="1" operator="greaterThan">
      <formula>0</formula>
    </cfRule>
    <cfRule type="cellIs" dxfId="21" priority="12" stopIfTrue="1" operator="lessThan">
      <formula>0</formula>
    </cfRule>
  </conditionalFormatting>
  <conditionalFormatting sqref="D55">
    <cfRule type="cellIs" dxfId="20" priority="9" stopIfTrue="1" operator="greaterThan">
      <formula>0</formula>
    </cfRule>
    <cfRule type="cellIs" dxfId="19" priority="10" stopIfTrue="1" operator="lessThan">
      <formula>0</formula>
    </cfRule>
  </conditionalFormatting>
  <conditionalFormatting sqref="E55">
    <cfRule type="cellIs" dxfId="18" priority="7" stopIfTrue="1" operator="greaterThan">
      <formula>0</formula>
    </cfRule>
    <cfRule type="cellIs" dxfId="17" priority="8" stopIfTrue="1" operator="lessThan">
      <formula>0</formula>
    </cfRule>
  </conditionalFormatting>
  <conditionalFormatting sqref="F55">
    <cfRule type="cellIs" dxfId="16" priority="5" stopIfTrue="1" operator="greaterThan">
      <formula>0</formula>
    </cfRule>
    <cfRule type="cellIs" dxfId="15" priority="6" stopIfTrue="1" operator="lessThan">
      <formula>0</formula>
    </cfRule>
  </conditionalFormatting>
  <conditionalFormatting sqref="G55">
    <cfRule type="cellIs" dxfId="14" priority="3" stopIfTrue="1" operator="greaterThan">
      <formula>0</formula>
    </cfRule>
    <cfRule type="cellIs" dxfId="13" priority="4" stopIfTrue="1" operator="lessThan">
      <formula>0</formula>
    </cfRule>
  </conditionalFormatting>
  <conditionalFormatting sqref="H55:M55">
    <cfRule type="cellIs" dxfId="12" priority="1" stopIfTrue="1" operator="greaterThan">
      <formula>0</formula>
    </cfRule>
    <cfRule type="cellIs" dxfId="11" priority="2" stopIfTrue="1" operator="lessThan">
      <formula>0</formula>
    </cfRule>
  </conditionalFormatting>
  <pageMargins left="0.74791666666666701" right="0.74791666666666701" top="0.55138888888888904" bottom="0.62986111111111098" header="0.51180555555555596" footer="0.51180555555555596"/>
  <pageSetup paperSize="9" scale="47" firstPageNumber="0" orientation="landscape" horizontalDpi="300" verticalDpi="300" r:id="rId1"/>
  <headerFooter alignWithMargins="0">
    <oddFooter>&amp;LPRF008         Date: 6/22/2020
File: &amp;Z&amp;F&amp;CRev. 03             ECL: N/A
&amp;RApproval by:&amp;"QuillScriptSSK,Regular" K.Akhil&amp;"Arial,Regular"
Page &amp;P of &amp;N</oddFooter>
  </headerFooter>
  <drawing r:id="rId2"/>
  <legacyDrawing r:id="rId3"/>
  <oleObjects>
    <mc:AlternateContent xmlns:mc="http://schemas.openxmlformats.org/markup-compatibility/2006">
      <mc:Choice Requires="x14">
        <oleObject shapeId="5140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47625</xdr:rowOff>
              </from>
              <to>
                <xdr:col>1</xdr:col>
                <xdr:colOff>2971800</xdr:colOff>
                <xdr:row>4</xdr:row>
                <xdr:rowOff>152400</xdr:rowOff>
              </to>
            </anchor>
          </objectPr>
        </oleObject>
      </mc:Choice>
      <mc:Fallback>
        <oleObject shapeId="514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7:IV150"/>
  <sheetViews>
    <sheetView showGridLines="0" zoomScale="90" zoomScaleNormal="90" workbookViewId="0">
      <selection activeCell="D36" sqref="D36"/>
    </sheetView>
  </sheetViews>
  <sheetFormatPr defaultRowHeight="12.75" x14ac:dyDescent="0.2"/>
  <cols>
    <col min="1" max="1" width="4.5703125" style="1" customWidth="1"/>
    <col min="2" max="2" width="92.85546875" style="2" customWidth="1"/>
    <col min="3" max="3" width="31.85546875" style="2" customWidth="1"/>
    <col min="4" max="4" width="13.5703125" style="2" customWidth="1"/>
    <col min="5" max="5" width="12.42578125" style="2" bestFit="1" customWidth="1"/>
    <col min="6" max="13" width="13.5703125" style="2" customWidth="1"/>
    <col min="14" max="14" width="9.140625" style="2"/>
    <col min="15" max="18" width="0" style="2" hidden="1" customWidth="1"/>
    <col min="19" max="16384" width="9.140625" style="2"/>
  </cols>
  <sheetData>
    <row r="7" spans="1:256" ht="16.5" thickBot="1" x14ac:dyDescent="0.3">
      <c r="A7" s="3" t="s">
        <v>221</v>
      </c>
      <c r="C7" s="82" t="s">
        <v>0</v>
      </c>
      <c r="D7" s="209">
        <f>'Quoted Capacity Planning'!D7</f>
        <v>0</v>
      </c>
      <c r="E7" s="209"/>
      <c r="F7" s="30"/>
      <c r="G7" s="30"/>
    </row>
    <row r="8" spans="1:256" ht="13.5" thickBot="1" x14ac:dyDescent="0.25">
      <c r="A8" s="4" t="s">
        <v>222</v>
      </c>
      <c r="C8" s="82" t="s">
        <v>169</v>
      </c>
      <c r="D8" s="208">
        <f>'Quoted Capacity Planning'!D8:E8</f>
        <v>0</v>
      </c>
      <c r="E8" s="208"/>
    </row>
    <row r="9" spans="1:256" ht="13.5" thickBot="1" x14ac:dyDescent="0.25">
      <c r="A9" s="4" t="s">
        <v>3</v>
      </c>
      <c r="C9" s="82" t="s">
        <v>223</v>
      </c>
      <c r="D9" s="208">
        <f>'Quoted Capacity Planning'!D9:E9</f>
        <v>0</v>
      </c>
      <c r="E9" s="208"/>
      <c r="F9"/>
      <c r="G9"/>
      <c r="H9"/>
      <c r="I9"/>
    </row>
    <row r="10" spans="1:256" ht="13.5" thickBot="1" x14ac:dyDescent="0.25">
      <c r="A10" s="106" t="s">
        <v>201</v>
      </c>
      <c r="C10" s="82" t="s">
        <v>1</v>
      </c>
      <c r="D10" s="208">
        <f>'Quoted Capacity Planning'!D10:E10</f>
        <v>0</v>
      </c>
      <c r="E10" s="208"/>
      <c r="F10"/>
      <c r="G10"/>
      <c r="H10"/>
      <c r="I10"/>
      <c r="J10"/>
      <c r="K10"/>
      <c r="L10"/>
      <c r="M10"/>
    </row>
    <row r="11" spans="1:256" x14ac:dyDescent="0.2">
      <c r="B11" s="90" t="s">
        <v>202</v>
      </c>
      <c r="C11" s="104">
        <f>'Quoted Capacity Planning'!C11</f>
        <v>0</v>
      </c>
      <c r="D11" s="91"/>
      <c r="E11" s="91"/>
      <c r="F11"/>
      <c r="G11"/>
      <c r="H11"/>
      <c r="I11"/>
      <c r="J11"/>
      <c r="K11"/>
      <c r="L11"/>
      <c r="M11"/>
    </row>
    <row r="12" spans="1:256" x14ac:dyDescent="0.2">
      <c r="C12" s="82"/>
      <c r="D12" s="45"/>
      <c r="E12" s="45"/>
      <c r="F12"/>
      <c r="G12"/>
      <c r="H12"/>
      <c r="I12"/>
      <c r="J12"/>
      <c r="K12"/>
      <c r="L12"/>
      <c r="M12"/>
    </row>
    <row r="13" spans="1:256" x14ac:dyDescent="0.2">
      <c r="B13"/>
      <c r="C13" s="11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">
      <c r="A14"/>
    </row>
    <row r="15" spans="1:256" ht="13.5" hidden="1" thickBot="1" x14ac:dyDescent="0.25">
      <c r="A15" s="4" t="s">
        <v>4</v>
      </c>
      <c r="D15" s="5" t="s">
        <v>228</v>
      </c>
      <c r="E15" s="5" t="s">
        <v>229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5" t="s">
        <v>11</v>
      </c>
      <c r="M15" s="5" t="s">
        <v>12</v>
      </c>
    </row>
    <row r="16" spans="1:256" s="8" customFormat="1" ht="13.5" hidden="1" thickBot="1" x14ac:dyDescent="0.25">
      <c r="A16" s="6" t="s">
        <v>13</v>
      </c>
      <c r="B16" s="6" t="s">
        <v>14</v>
      </c>
      <c r="C16" s="6"/>
      <c r="D16" s="7">
        <f>'Quoted Capacity Planning'!D16</f>
        <v>0</v>
      </c>
      <c r="E16" s="7"/>
      <c r="F16" s="7"/>
      <c r="G16" s="7"/>
      <c r="H16" s="7"/>
      <c r="I16" s="7"/>
      <c r="J16" s="7"/>
      <c r="K16" s="7"/>
      <c r="L16" s="7"/>
      <c r="M16" s="7"/>
      <c r="Q16" s="9"/>
      <c r="S16" s="9"/>
    </row>
    <row r="17" spans="1:19" s="8" customFormat="1" hidden="1" x14ac:dyDescent="0.2">
      <c r="A17" s="6" t="s">
        <v>15</v>
      </c>
      <c r="B17" s="6" t="s">
        <v>16</v>
      </c>
      <c r="C17" s="6"/>
      <c r="D17" s="7">
        <f>'Quoted Capacity Planning'!D17</f>
        <v>0</v>
      </c>
      <c r="E17" s="10"/>
      <c r="F17" s="10"/>
      <c r="G17" s="10"/>
      <c r="H17" s="10"/>
      <c r="I17" s="10"/>
      <c r="J17" s="10"/>
      <c r="K17" s="10"/>
      <c r="L17" s="10"/>
      <c r="M17" s="10"/>
      <c r="Q17" s="9"/>
      <c r="S17" s="9"/>
    </row>
    <row r="18" spans="1:19" s="8" customFormat="1" ht="13.5" hidden="1" thickBot="1" x14ac:dyDescent="0.25">
      <c r="A18" s="6" t="s">
        <v>17</v>
      </c>
      <c r="B18" s="6" t="s">
        <v>18</v>
      </c>
      <c r="C18" s="6" t="s">
        <v>19</v>
      </c>
      <c r="D18" s="11">
        <f t="shared" ref="D18:M18" si="0">IF(D17="","",D17*60)</f>
        <v>0</v>
      </c>
      <c r="E18" s="11" t="str">
        <f t="shared" si="0"/>
        <v/>
      </c>
      <c r="F18" s="11" t="str">
        <f t="shared" si="0"/>
        <v/>
      </c>
      <c r="G18" s="11" t="str">
        <f t="shared" si="0"/>
        <v/>
      </c>
      <c r="H18" s="11" t="str">
        <f t="shared" si="0"/>
        <v/>
      </c>
      <c r="I18" s="11" t="str">
        <f t="shared" si="0"/>
        <v/>
      </c>
      <c r="J18" s="11" t="str">
        <f t="shared" si="0"/>
        <v/>
      </c>
      <c r="K18" s="11" t="str">
        <f t="shared" si="0"/>
        <v/>
      </c>
      <c r="L18" s="11" t="str">
        <f t="shared" si="0"/>
        <v/>
      </c>
      <c r="M18" s="11" t="str">
        <f t="shared" si="0"/>
        <v/>
      </c>
      <c r="Q18" s="9"/>
      <c r="S18" s="9"/>
    </row>
    <row r="19" spans="1:19" s="14" customFormat="1" hidden="1" x14ac:dyDescent="0.2">
      <c r="A19" s="12" t="s">
        <v>20</v>
      </c>
      <c r="B19" s="12" t="s">
        <v>21</v>
      </c>
      <c r="C19" s="12"/>
      <c r="D19" s="107">
        <f>'Quoted Capacity Planning'!D19</f>
        <v>0</v>
      </c>
      <c r="E19" s="13"/>
      <c r="F19" s="13"/>
      <c r="G19" s="13"/>
      <c r="H19" s="13"/>
      <c r="I19" s="13"/>
      <c r="J19" s="13"/>
      <c r="K19" s="13"/>
      <c r="L19" s="13"/>
      <c r="M19" s="13"/>
      <c r="Q19" s="15"/>
      <c r="S19" s="15"/>
    </row>
    <row r="20" spans="1:19" s="8" customFormat="1" ht="13.5" hidden="1" thickBot="1" x14ac:dyDescent="0.25">
      <c r="A20" s="12" t="s">
        <v>22</v>
      </c>
      <c r="B20" s="12" t="s">
        <v>23</v>
      </c>
      <c r="C20" s="12" t="s">
        <v>24</v>
      </c>
      <c r="D20" s="11">
        <f t="shared" ref="D20:M20" si="1">IF(D17="","",(D18*D19))</f>
        <v>0</v>
      </c>
      <c r="E20" s="11" t="str">
        <f t="shared" si="1"/>
        <v/>
      </c>
      <c r="F20" s="11" t="str">
        <f t="shared" si="1"/>
        <v/>
      </c>
      <c r="G20" s="11" t="str">
        <f t="shared" si="1"/>
        <v/>
      </c>
      <c r="H20" s="11" t="str">
        <f t="shared" si="1"/>
        <v/>
      </c>
      <c r="I20" s="11" t="str">
        <f t="shared" si="1"/>
        <v/>
      </c>
      <c r="J20" s="11" t="str">
        <f t="shared" si="1"/>
        <v/>
      </c>
      <c r="K20" s="11" t="str">
        <f t="shared" si="1"/>
        <v/>
      </c>
      <c r="L20" s="11" t="str">
        <f t="shared" si="1"/>
        <v/>
      </c>
      <c r="M20" s="11" t="str">
        <f t="shared" si="1"/>
        <v/>
      </c>
      <c r="Q20" s="9"/>
      <c r="S20" s="9"/>
    </row>
    <row r="21" spans="1:19" s="8" customFormat="1" hidden="1" x14ac:dyDescent="0.2">
      <c r="A21" s="6" t="s">
        <v>25</v>
      </c>
      <c r="B21" s="6" t="s">
        <v>26</v>
      </c>
      <c r="C21" s="6"/>
      <c r="D21" s="7">
        <f>'Quoted Capacity Planning'!D20</f>
        <v>0</v>
      </c>
      <c r="E21" s="16"/>
      <c r="F21" s="16"/>
      <c r="G21" s="16"/>
      <c r="H21" s="16"/>
      <c r="I21" s="16"/>
      <c r="J21" s="16"/>
      <c r="K21" s="16"/>
      <c r="L21" s="16"/>
      <c r="M21" s="16"/>
      <c r="Q21" s="9"/>
      <c r="S21" s="9"/>
    </row>
    <row r="22" spans="1:19" s="8" customFormat="1" hidden="1" x14ac:dyDescent="0.2">
      <c r="A22" s="6" t="s">
        <v>27</v>
      </c>
      <c r="B22" s="6" t="s">
        <v>28</v>
      </c>
      <c r="C22" s="6" t="s">
        <v>29</v>
      </c>
      <c r="D22" s="11">
        <f>IF(D18="","",D20-D21)</f>
        <v>0</v>
      </c>
      <c r="E22" s="11" t="str">
        <f t="shared" ref="E22:M22" si="2">IF(E18="","",E20-E21)</f>
        <v/>
      </c>
      <c r="F22" s="11" t="str">
        <f t="shared" si="2"/>
        <v/>
      </c>
      <c r="G22" s="11" t="str">
        <f t="shared" si="2"/>
        <v/>
      </c>
      <c r="H22" s="11" t="str">
        <f t="shared" si="2"/>
        <v/>
      </c>
      <c r="I22" s="11" t="str">
        <f t="shared" si="2"/>
        <v/>
      </c>
      <c r="J22" s="11" t="str">
        <f t="shared" si="2"/>
        <v/>
      </c>
      <c r="K22" s="11" t="str">
        <f t="shared" si="2"/>
        <v/>
      </c>
      <c r="L22" s="11" t="str">
        <f t="shared" si="2"/>
        <v/>
      </c>
      <c r="M22" s="11" t="str">
        <f t="shared" si="2"/>
        <v/>
      </c>
      <c r="Q22" s="9"/>
      <c r="S22" s="9"/>
    </row>
    <row r="23" spans="1:19" s="8" customFormat="1" ht="13.5" hidden="1" thickBot="1" x14ac:dyDescent="0.25">
      <c r="A23" s="6" t="s">
        <v>30</v>
      </c>
      <c r="B23" s="6" t="s">
        <v>31</v>
      </c>
      <c r="C23" s="6" t="s">
        <v>32</v>
      </c>
      <c r="D23" s="11" t="str">
        <f t="shared" ref="D23:M23" si="3">IF(D16=0,"",D16*D22)</f>
        <v/>
      </c>
      <c r="E23" s="11" t="str">
        <f t="shared" si="3"/>
        <v/>
      </c>
      <c r="F23" s="11" t="str">
        <f t="shared" si="3"/>
        <v/>
      </c>
      <c r="G23" s="11" t="str">
        <f t="shared" si="3"/>
        <v/>
      </c>
      <c r="H23" s="11" t="str">
        <f t="shared" si="3"/>
        <v/>
      </c>
      <c r="I23" s="11" t="str">
        <f t="shared" si="3"/>
        <v/>
      </c>
      <c r="J23" s="11" t="str">
        <f t="shared" si="3"/>
        <v/>
      </c>
      <c r="K23" s="11" t="str">
        <f t="shared" si="3"/>
        <v/>
      </c>
      <c r="L23" s="11" t="str">
        <f t="shared" si="3"/>
        <v/>
      </c>
      <c r="M23" s="11" t="str">
        <f t="shared" si="3"/>
        <v/>
      </c>
      <c r="Q23" s="9"/>
      <c r="S23" s="9"/>
    </row>
    <row r="24" spans="1:19" s="8" customFormat="1" hidden="1" x14ac:dyDescent="0.2">
      <c r="A24" s="6" t="s">
        <v>33</v>
      </c>
      <c r="B24" s="6" t="s">
        <v>34</v>
      </c>
      <c r="C24" s="6"/>
      <c r="D24" s="7">
        <f>'Quoted Capacity Planning'!D21</f>
        <v>0</v>
      </c>
      <c r="E24" s="16"/>
      <c r="F24" s="16"/>
      <c r="G24" s="16"/>
      <c r="H24" s="16"/>
      <c r="I24" s="16"/>
      <c r="J24" s="16"/>
      <c r="K24" s="16"/>
      <c r="L24" s="16"/>
      <c r="M24" s="16"/>
      <c r="Q24" s="9"/>
      <c r="S24" s="9"/>
    </row>
    <row r="25" spans="1:19" s="8" customFormat="1" ht="13.5" hidden="1" thickBot="1" x14ac:dyDescent="0.25">
      <c r="A25" s="6" t="s">
        <v>35</v>
      </c>
      <c r="B25" s="6" t="s">
        <v>36</v>
      </c>
      <c r="C25" s="6" t="s">
        <v>37</v>
      </c>
      <c r="D25" s="17" t="str">
        <f t="shared" ref="D25:M25" si="4">IF(D23="","",D23*D24)</f>
        <v/>
      </c>
      <c r="E25" s="17" t="str">
        <f t="shared" si="4"/>
        <v/>
      </c>
      <c r="F25" s="17" t="str">
        <f t="shared" si="4"/>
        <v/>
      </c>
      <c r="G25" s="17" t="str">
        <f t="shared" si="4"/>
        <v/>
      </c>
      <c r="H25" s="17" t="str">
        <f t="shared" si="4"/>
        <v/>
      </c>
      <c r="I25" s="17" t="str">
        <f t="shared" si="4"/>
        <v/>
      </c>
      <c r="J25" s="17" t="str">
        <f t="shared" si="4"/>
        <v/>
      </c>
      <c r="K25" s="17" t="str">
        <f t="shared" si="4"/>
        <v/>
      </c>
      <c r="L25" s="17" t="str">
        <f t="shared" si="4"/>
        <v/>
      </c>
      <c r="M25" s="17" t="str">
        <f t="shared" si="4"/>
        <v/>
      </c>
      <c r="Q25" s="9"/>
      <c r="S25" s="9"/>
    </row>
    <row r="26" spans="1:19" s="8" customFormat="1" ht="13.5" thickBot="1" x14ac:dyDescent="0.25">
      <c r="A26" s="6"/>
      <c r="B26" s="6"/>
      <c r="C26" s="6"/>
      <c r="D26" s="117"/>
      <c r="E26" s="18"/>
      <c r="F26" s="18"/>
      <c r="G26" s="18"/>
      <c r="H26" s="18"/>
      <c r="I26" s="18"/>
      <c r="J26" s="18"/>
      <c r="K26" s="18"/>
      <c r="L26" s="18"/>
      <c r="M26" s="18"/>
      <c r="Q26" s="9"/>
      <c r="S26" s="9"/>
    </row>
    <row r="27" spans="1:19" s="8" customFormat="1" x14ac:dyDescent="0.2">
      <c r="A27" s="206" t="s">
        <v>252</v>
      </c>
      <c r="B27" s="206"/>
      <c r="C27" s="210"/>
      <c r="D27" s="152" t="str">
        <f t="shared" ref="D27:M27" si="5">D15</f>
        <v>Process 1</v>
      </c>
      <c r="E27" s="152" t="str">
        <f t="shared" si="5"/>
        <v>Process 2</v>
      </c>
      <c r="F27" s="152" t="str">
        <f t="shared" si="5"/>
        <v>Process 3</v>
      </c>
      <c r="G27" s="152" t="str">
        <f t="shared" si="5"/>
        <v>Process 4</v>
      </c>
      <c r="H27" s="152" t="str">
        <f t="shared" si="5"/>
        <v>Process 5</v>
      </c>
      <c r="I27" s="152" t="str">
        <f t="shared" si="5"/>
        <v>Process 6</v>
      </c>
      <c r="J27" s="152" t="str">
        <f t="shared" si="5"/>
        <v>Process 7</v>
      </c>
      <c r="K27" s="152" t="str">
        <f t="shared" si="5"/>
        <v>Process 8</v>
      </c>
      <c r="L27" s="152" t="str">
        <f t="shared" si="5"/>
        <v>Process 9</v>
      </c>
      <c r="M27" s="153" t="str">
        <f t="shared" si="5"/>
        <v>Process 10</v>
      </c>
      <c r="Q27" s="9"/>
      <c r="S27" s="9"/>
    </row>
    <row r="28" spans="1:19" s="8" customFormat="1" x14ac:dyDescent="0.2">
      <c r="A28" s="6"/>
      <c r="B28" s="6" t="s">
        <v>242</v>
      </c>
      <c r="C28" s="6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Q28" s="9"/>
      <c r="S28" s="9"/>
    </row>
    <row r="29" spans="1:19" s="8" customFormat="1" x14ac:dyDescent="0.2">
      <c r="A29" s="6"/>
      <c r="B29" s="6" t="s">
        <v>249</v>
      </c>
      <c r="C29" s="6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Q29" s="9"/>
      <c r="S29" s="9"/>
    </row>
    <row r="30" spans="1:19" s="8" customFormat="1" x14ac:dyDescent="0.2">
      <c r="A30" s="6"/>
      <c r="B30" s="6" t="s">
        <v>250</v>
      </c>
      <c r="C30" s="6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Q30" s="9"/>
      <c r="S30" s="9"/>
    </row>
    <row r="31" spans="1:19" s="8" customFormat="1" ht="13.5" thickBot="1" x14ac:dyDescent="0.25">
      <c r="A31" s="6"/>
      <c r="B31" s="6" t="s">
        <v>251</v>
      </c>
      <c r="C31" s="6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Q31" s="9"/>
      <c r="S31" s="9"/>
    </row>
    <row r="32" spans="1:19" s="8" customFormat="1" x14ac:dyDescent="0.2">
      <c r="A32" s="6"/>
      <c r="B32" s="6"/>
      <c r="C32" s="6"/>
      <c r="D32" s="111"/>
      <c r="E32" s="110"/>
      <c r="F32" s="110"/>
      <c r="G32" s="110"/>
      <c r="H32" s="110"/>
      <c r="I32" s="110"/>
      <c r="J32" s="110"/>
      <c r="K32" s="110"/>
      <c r="L32" s="110"/>
      <c r="M32" s="110"/>
      <c r="Q32" s="9"/>
      <c r="S32" s="9"/>
    </row>
    <row r="33" spans="1:19" s="8" customFormat="1" ht="13.5" thickBot="1" x14ac:dyDescent="0.25">
      <c r="A33" s="6"/>
      <c r="B33" s="6"/>
      <c r="C33" s="6"/>
      <c r="D33" s="118" t="s">
        <v>244</v>
      </c>
      <c r="E33" s="110"/>
      <c r="F33" s="110"/>
      <c r="G33" s="110"/>
      <c r="H33" s="110"/>
      <c r="I33" s="110"/>
      <c r="J33" s="110"/>
      <c r="K33" s="110"/>
      <c r="L33" s="110"/>
      <c r="M33" s="110"/>
      <c r="Q33" s="9"/>
      <c r="S33" s="9"/>
    </row>
    <row r="34" spans="1:19" s="8" customFormat="1" ht="13.5" thickBot="1" x14ac:dyDescent="0.25">
      <c r="A34" s="6"/>
      <c r="B34" s="6" t="s">
        <v>243</v>
      </c>
      <c r="C34" s="6"/>
      <c r="D34" s="176" t="e">
        <f>'Quoted Capacity Planning'!D46</f>
        <v>#DIV/0!</v>
      </c>
      <c r="E34" s="176" t="e">
        <f>'Quoted Capacity Planning'!E46</f>
        <v>#DIV/0!</v>
      </c>
      <c r="F34" s="176" t="e">
        <f>'Quoted Capacity Planning'!F46</f>
        <v>#DIV/0!</v>
      </c>
      <c r="G34" s="176" t="e">
        <f>'Quoted Capacity Planning'!G46</f>
        <v>#DIV/0!</v>
      </c>
      <c r="H34" s="176" t="e">
        <f>'Quoted Capacity Planning'!H46</f>
        <v>#DIV/0!</v>
      </c>
      <c r="I34" s="176" t="e">
        <f>'Quoted Capacity Planning'!I46</f>
        <v>#DIV/0!</v>
      </c>
      <c r="J34" s="176" t="e">
        <f>'Quoted Capacity Planning'!J46</f>
        <v>#DIV/0!</v>
      </c>
      <c r="K34" s="176" t="e">
        <f>'Quoted Capacity Planning'!K46</f>
        <v>#DIV/0!</v>
      </c>
      <c r="L34" s="176" t="e">
        <f>'Quoted Capacity Planning'!L46</f>
        <v>#DIV/0!</v>
      </c>
      <c r="M34" s="176" t="e">
        <f>'Quoted Capacity Planning'!M46</f>
        <v>#DIV/0!</v>
      </c>
      <c r="Q34" s="9"/>
      <c r="S34" s="9"/>
    </row>
    <row r="35" spans="1:19" s="8" customFormat="1" ht="13.5" thickBot="1" x14ac:dyDescent="0.25">
      <c r="A35" s="6"/>
      <c r="B35" s="6"/>
      <c r="C35" s="6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Q35" s="9"/>
      <c r="S35" s="9"/>
    </row>
    <row r="36" spans="1:19" s="8" customFormat="1" ht="13.5" thickBot="1" x14ac:dyDescent="0.25">
      <c r="A36" s="6"/>
      <c r="B36" s="6" t="s">
        <v>245</v>
      </c>
      <c r="C36" s="6"/>
      <c r="D36" s="177" t="str">
        <f>'Quoted Capacity Planning'!D55</f>
        <v/>
      </c>
      <c r="E36" s="177" t="str">
        <f>'Quoted Capacity Planning'!E55</f>
        <v/>
      </c>
      <c r="F36" s="177" t="str">
        <f>'Quoted Capacity Planning'!F55</f>
        <v/>
      </c>
      <c r="G36" s="177" t="str">
        <f>'Quoted Capacity Planning'!G55</f>
        <v/>
      </c>
      <c r="H36" s="177" t="str">
        <f>'Quoted Capacity Planning'!H55</f>
        <v/>
      </c>
      <c r="I36" s="177" t="str">
        <f>'Quoted Capacity Planning'!I55</f>
        <v/>
      </c>
      <c r="J36" s="177" t="str">
        <f>'Quoted Capacity Planning'!J55</f>
        <v/>
      </c>
      <c r="K36" s="177" t="str">
        <f>'Quoted Capacity Planning'!K55</f>
        <v/>
      </c>
      <c r="L36" s="177" t="str">
        <f>'Quoted Capacity Planning'!L55</f>
        <v/>
      </c>
      <c r="M36" s="177" t="str">
        <f>'Quoted Capacity Planning'!M55</f>
        <v/>
      </c>
      <c r="Q36" s="9"/>
      <c r="S36" s="9"/>
    </row>
    <row r="37" spans="1:19" s="8" customFormat="1" x14ac:dyDescent="0.2">
      <c r="A37" s="6"/>
      <c r="B37" s="6"/>
      <c r="C37" s="6"/>
      <c r="D37" s="114"/>
      <c r="E37" s="18"/>
      <c r="F37" s="18"/>
      <c r="G37" s="18"/>
      <c r="H37" s="18"/>
      <c r="I37" s="18"/>
      <c r="J37" s="18"/>
      <c r="K37" s="18"/>
      <c r="L37" s="18"/>
      <c r="M37" s="18"/>
      <c r="Q37" s="9"/>
      <c r="S37" s="9"/>
    </row>
    <row r="38" spans="1:19" s="8" customFormat="1" x14ac:dyDescent="0.2">
      <c r="A38" s="6"/>
      <c r="B38" s="6"/>
      <c r="C38" s="6"/>
      <c r="D38" s="18"/>
      <c r="E38" s="18"/>
      <c r="F38" s="18"/>
      <c r="G38" s="18"/>
      <c r="H38" s="18"/>
      <c r="I38" s="18"/>
      <c r="J38" s="18"/>
      <c r="K38" s="18"/>
      <c r="L38" s="18"/>
      <c r="M38" s="18"/>
      <c r="Q38" s="9"/>
      <c r="S38" s="9"/>
    </row>
    <row r="39" spans="1:19" s="8" customFormat="1" ht="13.5" hidden="1" thickBot="1" x14ac:dyDescent="0.25">
      <c r="A39" s="19" t="s">
        <v>50</v>
      </c>
      <c r="B39" s="6"/>
      <c r="C39" s="6"/>
      <c r="D39" s="20" t="str">
        <f t="shared" ref="D39:M39" si="6">D15</f>
        <v>Process 1</v>
      </c>
      <c r="E39" s="20" t="str">
        <f t="shared" si="6"/>
        <v>Process 2</v>
      </c>
      <c r="F39" s="20" t="str">
        <f t="shared" si="6"/>
        <v>Process 3</v>
      </c>
      <c r="G39" s="20" t="str">
        <f t="shared" si="6"/>
        <v>Process 4</v>
      </c>
      <c r="H39" s="20" t="str">
        <f t="shared" si="6"/>
        <v>Process 5</v>
      </c>
      <c r="I39" s="20" t="str">
        <f t="shared" si="6"/>
        <v>Process 6</v>
      </c>
      <c r="J39" s="20" t="str">
        <f t="shared" si="6"/>
        <v>Process 7</v>
      </c>
      <c r="K39" s="20" t="str">
        <f t="shared" si="6"/>
        <v>Process 8</v>
      </c>
      <c r="L39" s="20" t="str">
        <f t="shared" si="6"/>
        <v>Process 9</v>
      </c>
      <c r="M39" s="20" t="str">
        <f t="shared" si="6"/>
        <v>Process 10</v>
      </c>
      <c r="Q39" s="9"/>
      <c r="S39" s="9"/>
    </row>
    <row r="40" spans="1:19" s="8" customFormat="1" hidden="1" x14ac:dyDescent="0.2">
      <c r="A40" s="6" t="s">
        <v>51</v>
      </c>
      <c r="B40" s="6" t="s">
        <v>52</v>
      </c>
      <c r="C40" s="6"/>
      <c r="D40" s="21">
        <f>'Quoted Capacity Planning'!D22</f>
        <v>0</v>
      </c>
      <c r="E40" s="21"/>
      <c r="F40" s="21"/>
      <c r="G40" s="21"/>
      <c r="H40" s="21"/>
      <c r="I40" s="21"/>
      <c r="J40" s="21"/>
      <c r="K40" s="21"/>
      <c r="L40" s="21"/>
      <c r="M40" s="21"/>
      <c r="Q40" s="9"/>
      <c r="S40" s="9"/>
    </row>
    <row r="41" spans="1:19" s="8" customFormat="1" hidden="1" x14ac:dyDescent="0.2">
      <c r="A41" s="6" t="s">
        <v>53</v>
      </c>
      <c r="B41" s="6" t="s">
        <v>54</v>
      </c>
      <c r="C41" s="6"/>
      <c r="D41" s="22">
        <f>'Quoted Capacity Planning'!D23</f>
        <v>0</v>
      </c>
      <c r="E41" s="22"/>
      <c r="F41" s="22"/>
      <c r="G41" s="22"/>
      <c r="H41" s="22"/>
      <c r="I41" s="22"/>
      <c r="J41" s="22"/>
      <c r="K41" s="22"/>
      <c r="L41" s="22"/>
      <c r="M41" s="22"/>
      <c r="Q41" s="9"/>
      <c r="S41" s="9"/>
    </row>
    <row r="42" spans="1:19" s="8" customFormat="1" hidden="1" x14ac:dyDescent="0.2">
      <c r="A42" s="6" t="s">
        <v>55</v>
      </c>
      <c r="B42" s="6" t="s">
        <v>56</v>
      </c>
      <c r="C42" s="6"/>
      <c r="D42" s="22">
        <f>'Quoted Capacity Planning'!D24</f>
        <v>0</v>
      </c>
      <c r="E42" s="22"/>
      <c r="F42" s="22"/>
      <c r="G42" s="22"/>
      <c r="H42" s="22"/>
      <c r="I42" s="22"/>
      <c r="J42" s="22"/>
      <c r="K42" s="22"/>
      <c r="L42" s="22"/>
      <c r="M42" s="22"/>
      <c r="Q42" s="9"/>
      <c r="S42" s="9"/>
    </row>
    <row r="43" spans="1:19" s="8" customFormat="1" hidden="1" x14ac:dyDescent="0.2">
      <c r="A43" s="6" t="s">
        <v>57</v>
      </c>
      <c r="B43" s="6" t="s">
        <v>58</v>
      </c>
      <c r="C43" s="6" t="s">
        <v>59</v>
      </c>
      <c r="D43" s="11">
        <f t="shared" ref="D43:M43" si="7">IF(D41="","",D41*D42)</f>
        <v>0</v>
      </c>
      <c r="E43" s="11" t="str">
        <f t="shared" si="7"/>
        <v/>
      </c>
      <c r="F43" s="11" t="str">
        <f t="shared" si="7"/>
        <v/>
      </c>
      <c r="G43" s="11" t="str">
        <f t="shared" si="7"/>
        <v/>
      </c>
      <c r="H43" s="11" t="str">
        <f t="shared" si="7"/>
        <v/>
      </c>
      <c r="I43" s="11" t="str">
        <f t="shared" si="7"/>
        <v/>
      </c>
      <c r="J43" s="11" t="str">
        <f t="shared" si="7"/>
        <v/>
      </c>
      <c r="K43" s="11" t="str">
        <f t="shared" si="7"/>
        <v/>
      </c>
      <c r="L43" s="11" t="str">
        <f t="shared" si="7"/>
        <v/>
      </c>
      <c r="M43" s="11" t="str">
        <f t="shared" si="7"/>
        <v/>
      </c>
      <c r="Q43" s="9"/>
      <c r="S43" s="9"/>
    </row>
    <row r="44" spans="1:19" s="8" customFormat="1" hidden="1" x14ac:dyDescent="0.2">
      <c r="A44" s="6" t="s">
        <v>60</v>
      </c>
      <c r="B44" s="6" t="s">
        <v>61</v>
      </c>
      <c r="C44" s="6" t="s">
        <v>62</v>
      </c>
      <c r="D44" s="22">
        <f>'Quoted Capacity Planning'!D25</f>
        <v>0</v>
      </c>
      <c r="E44" s="22"/>
      <c r="F44" s="22"/>
      <c r="G44" s="22"/>
      <c r="H44" s="22"/>
      <c r="I44" s="22"/>
      <c r="J44" s="22"/>
      <c r="K44" s="22"/>
      <c r="L44" s="22"/>
      <c r="M44" s="22"/>
      <c r="Q44" s="9"/>
      <c r="S44" s="9"/>
    </row>
    <row r="45" spans="1:19" s="8" customFormat="1" ht="13.5" hidden="1" thickBot="1" x14ac:dyDescent="0.25">
      <c r="A45" s="6" t="s">
        <v>63</v>
      </c>
      <c r="B45" s="6" t="s">
        <v>64</v>
      </c>
      <c r="C45" s="6" t="s">
        <v>65</v>
      </c>
      <c r="D45" s="17">
        <f t="shared" ref="D45:M45" si="8">IF(D43="","",(D43+D44)*D16)</f>
        <v>0</v>
      </c>
      <c r="E45" s="17" t="str">
        <f t="shared" si="8"/>
        <v/>
      </c>
      <c r="F45" s="17" t="str">
        <f t="shared" si="8"/>
        <v/>
      </c>
      <c r="G45" s="17" t="str">
        <f t="shared" si="8"/>
        <v/>
      </c>
      <c r="H45" s="17" t="str">
        <f t="shared" si="8"/>
        <v/>
      </c>
      <c r="I45" s="17" t="str">
        <f t="shared" si="8"/>
        <v/>
      </c>
      <c r="J45" s="17" t="str">
        <f t="shared" si="8"/>
        <v/>
      </c>
      <c r="K45" s="17" t="str">
        <f t="shared" si="8"/>
        <v/>
      </c>
      <c r="L45" s="17" t="str">
        <f t="shared" si="8"/>
        <v/>
      </c>
      <c r="M45" s="17" t="str">
        <f t="shared" si="8"/>
        <v/>
      </c>
      <c r="Q45" s="9"/>
      <c r="S45" s="9"/>
    </row>
    <row r="46" spans="1:19" s="8" customFormat="1" ht="13.5" hidden="1" thickBot="1" x14ac:dyDescent="0.25">
      <c r="A46" s="6"/>
      <c r="B46" s="6"/>
      <c r="C46" s="6"/>
      <c r="D46" s="18"/>
      <c r="E46" s="18"/>
      <c r="F46" s="18"/>
      <c r="G46" s="18"/>
      <c r="H46" s="18"/>
      <c r="I46" s="18"/>
      <c r="J46" s="18"/>
      <c r="K46" s="18"/>
      <c r="L46" s="18"/>
      <c r="M46" s="18"/>
      <c r="Q46" s="9"/>
      <c r="S46" s="9"/>
    </row>
    <row r="47" spans="1:19" s="8" customFormat="1" ht="13.5" hidden="1" thickBot="1" x14ac:dyDescent="0.25">
      <c r="A47" s="19" t="s">
        <v>66</v>
      </c>
      <c r="B47" s="23"/>
      <c r="C47" s="6"/>
      <c r="D47" s="24" t="str">
        <f t="shared" ref="D47:M47" si="9">D15</f>
        <v>Process 1</v>
      </c>
      <c r="E47" s="24" t="str">
        <f t="shared" si="9"/>
        <v>Process 2</v>
      </c>
      <c r="F47" s="24" t="str">
        <f t="shared" si="9"/>
        <v>Process 3</v>
      </c>
      <c r="G47" s="24" t="str">
        <f t="shared" si="9"/>
        <v>Process 4</v>
      </c>
      <c r="H47" s="24" t="str">
        <f t="shared" si="9"/>
        <v>Process 5</v>
      </c>
      <c r="I47" s="24" t="str">
        <f t="shared" si="9"/>
        <v>Process 6</v>
      </c>
      <c r="J47" s="24" t="str">
        <f t="shared" si="9"/>
        <v>Process 7</v>
      </c>
      <c r="K47" s="24" t="str">
        <f t="shared" si="9"/>
        <v>Process 8</v>
      </c>
      <c r="L47" s="24" t="str">
        <f t="shared" si="9"/>
        <v>Process 9</v>
      </c>
      <c r="M47" s="24" t="str">
        <f t="shared" si="9"/>
        <v>Process 10</v>
      </c>
      <c r="Q47" s="9"/>
      <c r="S47" s="9"/>
    </row>
    <row r="48" spans="1:19" s="8" customFormat="1" hidden="1" x14ac:dyDescent="0.2">
      <c r="A48" s="25" t="s">
        <v>67</v>
      </c>
      <c r="B48" s="6" t="s">
        <v>68</v>
      </c>
      <c r="C48" s="6" t="s">
        <v>69</v>
      </c>
      <c r="D48" s="26" t="str">
        <f t="shared" ref="D48:M48" si="10">IF(D23="","",(D23-D45)/D23)</f>
        <v/>
      </c>
      <c r="E48" s="26" t="str">
        <f t="shared" si="10"/>
        <v/>
      </c>
      <c r="F48" s="26" t="str">
        <f t="shared" si="10"/>
        <v/>
      </c>
      <c r="G48" s="26" t="str">
        <f t="shared" si="10"/>
        <v/>
      </c>
      <c r="H48" s="26" t="str">
        <f t="shared" si="10"/>
        <v/>
      </c>
      <c r="I48" s="26" t="str">
        <f t="shared" si="10"/>
        <v/>
      </c>
      <c r="J48" s="26" t="str">
        <f t="shared" si="10"/>
        <v/>
      </c>
      <c r="K48" s="26" t="str">
        <f t="shared" si="10"/>
        <v/>
      </c>
      <c r="L48" s="26" t="str">
        <f t="shared" si="10"/>
        <v/>
      </c>
      <c r="M48" s="26" t="str">
        <f t="shared" si="10"/>
        <v/>
      </c>
      <c r="Q48" s="9"/>
      <c r="S48" s="9"/>
    </row>
    <row r="49" spans="1:19" s="8" customFormat="1" hidden="1" x14ac:dyDescent="0.2">
      <c r="A49" s="25" t="s">
        <v>70</v>
      </c>
      <c r="B49" s="6" t="s">
        <v>71</v>
      </c>
      <c r="C49" s="6" t="s">
        <v>72</v>
      </c>
      <c r="D49" s="27" t="str">
        <f t="shared" ref="D49:M49" si="11">IF(D37="","",D40/D37)</f>
        <v/>
      </c>
      <c r="E49" s="27" t="str">
        <f t="shared" si="11"/>
        <v/>
      </c>
      <c r="F49" s="27" t="str">
        <f t="shared" si="11"/>
        <v/>
      </c>
      <c r="G49" s="27" t="str">
        <f t="shared" si="11"/>
        <v/>
      </c>
      <c r="H49" s="27" t="str">
        <f t="shared" si="11"/>
        <v/>
      </c>
      <c r="I49" s="27" t="str">
        <f t="shared" si="11"/>
        <v/>
      </c>
      <c r="J49" s="27" t="str">
        <f t="shared" si="11"/>
        <v/>
      </c>
      <c r="K49" s="27" t="str">
        <f t="shared" si="11"/>
        <v/>
      </c>
      <c r="L49" s="27" t="str">
        <f t="shared" si="11"/>
        <v/>
      </c>
      <c r="M49" s="27" t="str">
        <f t="shared" si="11"/>
        <v/>
      </c>
      <c r="Q49" s="9"/>
      <c r="S49" s="9"/>
    </row>
    <row r="50" spans="1:19" s="8" customFormat="1" hidden="1" x14ac:dyDescent="0.2">
      <c r="A50" s="25" t="s">
        <v>73</v>
      </c>
      <c r="B50" s="6" t="s">
        <v>226</v>
      </c>
      <c r="C50" s="6" t="s">
        <v>74</v>
      </c>
      <c r="D50" s="27" t="str">
        <f t="shared" ref="D50:M50" si="12">IF(D30="","",D31/D30)</f>
        <v/>
      </c>
      <c r="E50" s="27" t="str">
        <f t="shared" si="12"/>
        <v/>
      </c>
      <c r="F50" s="27" t="str">
        <f t="shared" si="12"/>
        <v/>
      </c>
      <c r="G50" s="27" t="str">
        <f t="shared" si="12"/>
        <v/>
      </c>
      <c r="H50" s="27" t="str">
        <f t="shared" si="12"/>
        <v/>
      </c>
      <c r="I50" s="27" t="str">
        <f t="shared" si="12"/>
        <v/>
      </c>
      <c r="J50" s="27" t="str">
        <f t="shared" si="12"/>
        <v/>
      </c>
      <c r="K50" s="27" t="str">
        <f t="shared" si="12"/>
        <v/>
      </c>
      <c r="L50" s="27" t="str">
        <f t="shared" si="12"/>
        <v/>
      </c>
      <c r="M50" s="27" t="str">
        <f t="shared" si="12"/>
        <v/>
      </c>
      <c r="Q50" s="9"/>
      <c r="S50" s="9"/>
    </row>
    <row r="51" spans="1:19" s="8" customFormat="1" ht="13.5" hidden="1" thickBot="1" x14ac:dyDescent="0.25">
      <c r="A51" s="6" t="s">
        <v>75</v>
      </c>
      <c r="B51" s="6" t="s">
        <v>227</v>
      </c>
      <c r="C51" s="6" t="s">
        <v>76</v>
      </c>
      <c r="D51" s="28" t="str">
        <f t="shared" ref="D51:M51" si="13">IF(D50="","",D48*D49*D50)</f>
        <v/>
      </c>
      <c r="E51" s="28" t="str">
        <f t="shared" si="13"/>
        <v/>
      </c>
      <c r="F51" s="28" t="str">
        <f t="shared" si="13"/>
        <v/>
      </c>
      <c r="G51" s="28" t="str">
        <f t="shared" si="13"/>
        <v/>
      </c>
      <c r="H51" s="28" t="str">
        <f t="shared" si="13"/>
        <v/>
      </c>
      <c r="I51" s="28" t="str">
        <f t="shared" si="13"/>
        <v/>
      </c>
      <c r="J51" s="28" t="str">
        <f t="shared" si="13"/>
        <v/>
      </c>
      <c r="K51" s="28" t="str">
        <f t="shared" si="13"/>
        <v/>
      </c>
      <c r="L51" s="28" t="str">
        <f t="shared" si="13"/>
        <v/>
      </c>
      <c r="M51" s="28" t="str">
        <f t="shared" si="13"/>
        <v/>
      </c>
      <c r="Q51" s="9"/>
      <c r="S51" s="9"/>
    </row>
    <row r="52" spans="1:19" s="8" customFormat="1" ht="13.5" hidden="1" thickBot="1" x14ac:dyDescent="0.25">
      <c r="A52" s="6"/>
      <c r="B52" s="6"/>
      <c r="C52" s="6"/>
      <c r="D52" s="29"/>
      <c r="E52" s="29"/>
      <c r="F52" s="29"/>
      <c r="G52" s="29"/>
      <c r="H52" s="29"/>
      <c r="I52" s="29"/>
      <c r="J52" s="29"/>
      <c r="K52" s="29"/>
      <c r="L52" s="29"/>
      <c r="M52" s="29"/>
      <c r="Q52" s="9"/>
      <c r="S52" s="9"/>
    </row>
    <row r="53" spans="1:19" s="8" customFormat="1" ht="13.5" hidden="1" thickBot="1" x14ac:dyDescent="0.25">
      <c r="A53" s="4" t="s">
        <v>77</v>
      </c>
      <c r="B53" s="30"/>
      <c r="C53" s="6"/>
      <c r="D53" s="24" t="str">
        <f t="shared" ref="D53:M53" si="14">D47</f>
        <v>Process 1</v>
      </c>
      <c r="E53" s="24" t="str">
        <f t="shared" si="14"/>
        <v>Process 2</v>
      </c>
      <c r="F53" s="24" t="str">
        <f t="shared" si="14"/>
        <v>Process 3</v>
      </c>
      <c r="G53" s="24" t="str">
        <f t="shared" si="14"/>
        <v>Process 4</v>
      </c>
      <c r="H53" s="24" t="str">
        <f t="shared" si="14"/>
        <v>Process 5</v>
      </c>
      <c r="I53" s="24" t="str">
        <f t="shared" si="14"/>
        <v>Process 6</v>
      </c>
      <c r="J53" s="24" t="str">
        <f t="shared" si="14"/>
        <v>Process 7</v>
      </c>
      <c r="K53" s="24" t="str">
        <f t="shared" si="14"/>
        <v>Process 8</v>
      </c>
      <c r="L53" s="24" t="str">
        <f t="shared" si="14"/>
        <v>Process 9</v>
      </c>
      <c r="M53" s="24" t="str">
        <f t="shared" si="14"/>
        <v>Process 10</v>
      </c>
      <c r="Q53" s="9"/>
      <c r="S53" s="9"/>
    </row>
    <row r="54" spans="1:19" s="8" customFormat="1" hidden="1" x14ac:dyDescent="0.2">
      <c r="A54" s="6" t="s">
        <v>78</v>
      </c>
      <c r="B54" s="6" t="s">
        <v>79</v>
      </c>
      <c r="C54" s="6" t="s">
        <v>80</v>
      </c>
      <c r="D54" s="31" t="str">
        <f t="shared" ref="D54:M54" si="15">IF(D23="","",D23/60)</f>
        <v/>
      </c>
      <c r="E54" s="31" t="str">
        <f t="shared" si="15"/>
        <v/>
      </c>
      <c r="F54" s="31" t="str">
        <f t="shared" si="15"/>
        <v/>
      </c>
      <c r="G54" s="31" t="str">
        <f t="shared" si="15"/>
        <v/>
      </c>
      <c r="H54" s="31" t="str">
        <f t="shared" si="15"/>
        <v/>
      </c>
      <c r="I54" s="31" t="str">
        <f t="shared" si="15"/>
        <v/>
      </c>
      <c r="J54" s="31" t="str">
        <f t="shared" si="15"/>
        <v/>
      </c>
      <c r="K54" s="31" t="str">
        <f t="shared" si="15"/>
        <v/>
      </c>
      <c r="L54" s="31" t="str">
        <f t="shared" si="15"/>
        <v/>
      </c>
      <c r="M54" s="31" t="str">
        <f t="shared" si="15"/>
        <v/>
      </c>
      <c r="Q54" s="9"/>
      <c r="S54" s="9"/>
    </row>
    <row r="55" spans="1:19" s="8" customFormat="1" hidden="1" x14ac:dyDescent="0.2">
      <c r="A55" s="6" t="s">
        <v>81</v>
      </c>
      <c r="B55" s="6" t="s">
        <v>82</v>
      </c>
      <c r="C55" s="6" t="s">
        <v>83</v>
      </c>
      <c r="D55" s="32">
        <f t="shared" ref="D55:M55" si="16">IF(D24="","",D24)</f>
        <v>0</v>
      </c>
      <c r="E55" s="32" t="str">
        <f t="shared" si="16"/>
        <v/>
      </c>
      <c r="F55" s="32" t="str">
        <f t="shared" si="16"/>
        <v/>
      </c>
      <c r="G55" s="32" t="str">
        <f t="shared" si="16"/>
        <v/>
      </c>
      <c r="H55" s="32" t="str">
        <f t="shared" si="16"/>
        <v/>
      </c>
      <c r="I55" s="32" t="str">
        <f t="shared" si="16"/>
        <v/>
      </c>
      <c r="J55" s="32" t="str">
        <f t="shared" si="16"/>
        <v/>
      </c>
      <c r="K55" s="32" t="str">
        <f t="shared" si="16"/>
        <v/>
      </c>
      <c r="L55" s="32" t="str">
        <f t="shared" si="16"/>
        <v/>
      </c>
      <c r="M55" s="32" t="str">
        <f t="shared" si="16"/>
        <v/>
      </c>
      <c r="Q55" s="9"/>
      <c r="S55" s="9"/>
    </row>
    <row r="56" spans="1:19" s="8" customFormat="1" hidden="1" x14ac:dyDescent="0.2">
      <c r="A56" s="6" t="s">
        <v>84</v>
      </c>
      <c r="B56" s="6" t="s">
        <v>85</v>
      </c>
      <c r="C56" s="6" t="s">
        <v>86</v>
      </c>
      <c r="D56" s="32" t="e">
        <f t="shared" ref="D56:M56" si="17">IF(D40="","",60/D40)</f>
        <v>#DIV/0!</v>
      </c>
      <c r="E56" s="32" t="str">
        <f t="shared" si="17"/>
        <v/>
      </c>
      <c r="F56" s="32" t="str">
        <f t="shared" si="17"/>
        <v/>
      </c>
      <c r="G56" s="32" t="str">
        <f t="shared" si="17"/>
        <v/>
      </c>
      <c r="H56" s="32" t="str">
        <f t="shared" si="17"/>
        <v/>
      </c>
      <c r="I56" s="32" t="str">
        <f t="shared" si="17"/>
        <v/>
      </c>
      <c r="J56" s="32" t="str">
        <f t="shared" si="17"/>
        <v/>
      </c>
      <c r="K56" s="32" t="str">
        <f t="shared" si="17"/>
        <v/>
      </c>
      <c r="L56" s="32" t="str">
        <f t="shared" si="17"/>
        <v/>
      </c>
      <c r="M56" s="32" t="str">
        <f t="shared" si="17"/>
        <v/>
      </c>
      <c r="Q56" s="9"/>
      <c r="S56" s="9"/>
    </row>
    <row r="57" spans="1:19" s="8" customFormat="1" hidden="1" x14ac:dyDescent="0.2">
      <c r="A57" s="6" t="s">
        <v>87</v>
      </c>
      <c r="B57" s="6" t="s">
        <v>88</v>
      </c>
      <c r="C57" s="6" t="s">
        <v>89</v>
      </c>
      <c r="D57" s="32" t="e">
        <f t="shared" ref="D57:M57" si="18">IF(D56="","",D54*60*D56)</f>
        <v>#DIV/0!</v>
      </c>
      <c r="E57" s="32" t="str">
        <f t="shared" si="18"/>
        <v/>
      </c>
      <c r="F57" s="32" t="str">
        <f t="shared" si="18"/>
        <v/>
      </c>
      <c r="G57" s="32" t="str">
        <f t="shared" si="18"/>
        <v/>
      </c>
      <c r="H57" s="32" t="str">
        <f t="shared" si="18"/>
        <v/>
      </c>
      <c r="I57" s="32" t="str">
        <f t="shared" si="18"/>
        <v/>
      </c>
      <c r="J57" s="32" t="str">
        <f t="shared" si="18"/>
        <v/>
      </c>
      <c r="K57" s="32" t="str">
        <f t="shared" si="18"/>
        <v/>
      </c>
      <c r="L57" s="32" t="str">
        <f t="shared" si="18"/>
        <v/>
      </c>
      <c r="M57" s="32" t="str">
        <f t="shared" si="18"/>
        <v/>
      </c>
      <c r="Q57" s="9"/>
      <c r="S57" s="9"/>
    </row>
    <row r="58" spans="1:19" s="8" customFormat="1" hidden="1" x14ac:dyDescent="0.2">
      <c r="A58" s="6" t="s">
        <v>90</v>
      </c>
      <c r="B58" s="6" t="s">
        <v>91</v>
      </c>
      <c r="C58" s="6" t="s">
        <v>92</v>
      </c>
      <c r="D58" s="32" t="e">
        <f t="shared" ref="D58:M58" si="19">IF(D57="","",D57*D55)</f>
        <v>#DIV/0!</v>
      </c>
      <c r="E58" s="32" t="str">
        <f t="shared" si="19"/>
        <v/>
      </c>
      <c r="F58" s="32" t="str">
        <f t="shared" si="19"/>
        <v/>
      </c>
      <c r="G58" s="32" t="str">
        <f t="shared" si="19"/>
        <v/>
      </c>
      <c r="H58" s="32" t="str">
        <f t="shared" si="19"/>
        <v/>
      </c>
      <c r="I58" s="32" t="str">
        <f t="shared" si="19"/>
        <v/>
      </c>
      <c r="J58" s="32" t="str">
        <f t="shared" si="19"/>
        <v/>
      </c>
      <c r="K58" s="32" t="str">
        <f t="shared" si="19"/>
        <v/>
      </c>
      <c r="L58" s="32" t="str">
        <f t="shared" si="19"/>
        <v/>
      </c>
      <c r="M58" s="32" t="str">
        <f t="shared" si="19"/>
        <v/>
      </c>
      <c r="Q58" s="9"/>
      <c r="S58" s="9"/>
    </row>
    <row r="59" spans="1:19" s="8" customFormat="1" hidden="1" x14ac:dyDescent="0.2">
      <c r="A59" s="6" t="s">
        <v>93</v>
      </c>
      <c r="B59" s="6" t="s">
        <v>225</v>
      </c>
      <c r="C59" s="6"/>
      <c r="D59" s="105">
        <f>'Quoted Capacity Planning'!D26</f>
        <v>0</v>
      </c>
      <c r="E59" s="22"/>
      <c r="F59" s="22"/>
      <c r="G59" s="22"/>
      <c r="H59" s="22"/>
      <c r="I59" s="22"/>
      <c r="J59" s="22"/>
      <c r="K59" s="22"/>
      <c r="L59" s="22"/>
      <c r="M59" s="22"/>
      <c r="Q59" s="9"/>
      <c r="S59" s="9"/>
    </row>
    <row r="60" spans="1:19" s="8" customFormat="1" hidden="1" x14ac:dyDescent="0.2">
      <c r="A60" s="6" t="s">
        <v>94</v>
      </c>
      <c r="B60" s="6" t="s">
        <v>95</v>
      </c>
      <c r="C60" s="6" t="s">
        <v>96</v>
      </c>
      <c r="D60" s="32" t="e">
        <f>IF(D58="","",D58*D51)</f>
        <v>#DIV/0!</v>
      </c>
      <c r="E60" s="32" t="str">
        <f t="shared" ref="E60:M60" si="20">IF(E58="","",E58*E51)</f>
        <v/>
      </c>
      <c r="F60" s="32" t="str">
        <f t="shared" si="20"/>
        <v/>
      </c>
      <c r="G60" s="32" t="str">
        <f t="shared" si="20"/>
        <v/>
      </c>
      <c r="H60" s="32" t="str">
        <f t="shared" si="20"/>
        <v/>
      </c>
      <c r="I60" s="32" t="str">
        <f t="shared" si="20"/>
        <v/>
      </c>
      <c r="J60" s="32" t="str">
        <f t="shared" si="20"/>
        <v/>
      </c>
      <c r="K60" s="32" t="str">
        <f t="shared" si="20"/>
        <v/>
      </c>
      <c r="L60" s="32" t="str">
        <f t="shared" si="20"/>
        <v/>
      </c>
      <c r="M60" s="32" t="str">
        <f t="shared" si="20"/>
        <v/>
      </c>
      <c r="Q60" s="9"/>
      <c r="S60" s="9"/>
    </row>
    <row r="61" spans="1:19" s="8" customFormat="1" hidden="1" x14ac:dyDescent="0.2">
      <c r="A61" s="6" t="s">
        <v>97</v>
      </c>
      <c r="B61" s="6" t="s">
        <v>98</v>
      </c>
      <c r="C61" s="6" t="s">
        <v>99</v>
      </c>
      <c r="D61" s="32" t="e">
        <f t="shared" ref="D61:M61" si="21">IF(D55="","",D59/D55)</f>
        <v>#DIV/0!</v>
      </c>
      <c r="E61" s="32" t="str">
        <f t="shared" si="21"/>
        <v/>
      </c>
      <c r="F61" s="32" t="str">
        <f t="shared" si="21"/>
        <v/>
      </c>
      <c r="G61" s="32" t="str">
        <f t="shared" si="21"/>
        <v/>
      </c>
      <c r="H61" s="32" t="str">
        <f t="shared" si="21"/>
        <v/>
      </c>
      <c r="I61" s="32" t="str">
        <f t="shared" si="21"/>
        <v/>
      </c>
      <c r="J61" s="32" t="str">
        <f t="shared" si="21"/>
        <v/>
      </c>
      <c r="K61" s="32" t="str">
        <f t="shared" si="21"/>
        <v/>
      </c>
      <c r="L61" s="32" t="str">
        <f t="shared" si="21"/>
        <v/>
      </c>
      <c r="M61" s="32" t="str">
        <f t="shared" si="21"/>
        <v/>
      </c>
      <c r="Q61" s="9"/>
      <c r="S61" s="9"/>
    </row>
    <row r="62" spans="1:19" s="8" customFormat="1" hidden="1" x14ac:dyDescent="0.2">
      <c r="A62" s="6" t="s">
        <v>100</v>
      </c>
      <c r="B62" s="6" t="s">
        <v>101</v>
      </c>
      <c r="C62" s="6" t="s">
        <v>92</v>
      </c>
      <c r="D62" s="32" t="e">
        <f t="shared" ref="D62:M62" si="22">IF(D57="","",D57*D51)</f>
        <v>#DIV/0!</v>
      </c>
      <c r="E62" s="32" t="str">
        <f t="shared" si="22"/>
        <v/>
      </c>
      <c r="F62" s="32" t="str">
        <f t="shared" si="22"/>
        <v/>
      </c>
      <c r="G62" s="32" t="str">
        <f t="shared" si="22"/>
        <v/>
      </c>
      <c r="H62" s="32" t="str">
        <f t="shared" si="22"/>
        <v/>
      </c>
      <c r="I62" s="32" t="str">
        <f t="shared" si="22"/>
        <v/>
      </c>
      <c r="J62" s="32" t="str">
        <f t="shared" si="22"/>
        <v/>
      </c>
      <c r="K62" s="32" t="str">
        <f t="shared" si="22"/>
        <v/>
      </c>
      <c r="L62" s="32" t="str">
        <f t="shared" si="22"/>
        <v/>
      </c>
      <c r="M62" s="32" t="str">
        <f t="shared" si="22"/>
        <v/>
      </c>
      <c r="Q62" s="9"/>
      <c r="S62" s="9"/>
    </row>
    <row r="63" spans="1:19" s="8" customFormat="1" ht="13.5" hidden="1" thickBot="1" x14ac:dyDescent="0.25">
      <c r="A63" s="6" t="s">
        <v>102</v>
      </c>
      <c r="B63" s="6" t="s">
        <v>103</v>
      </c>
      <c r="C63" s="6" t="s">
        <v>104</v>
      </c>
      <c r="D63" s="33" t="e">
        <f t="shared" ref="D63:M63" si="23">IF(D61="","",(D62-D61)/D61)</f>
        <v>#DIV/0!</v>
      </c>
      <c r="E63" s="33" t="str">
        <f t="shared" si="23"/>
        <v/>
      </c>
      <c r="F63" s="33" t="str">
        <f t="shared" si="23"/>
        <v/>
      </c>
      <c r="G63" s="33" t="str">
        <f t="shared" si="23"/>
        <v/>
      </c>
      <c r="H63" s="33" t="str">
        <f t="shared" si="23"/>
        <v/>
      </c>
      <c r="I63" s="33" t="str">
        <f t="shared" si="23"/>
        <v/>
      </c>
      <c r="J63" s="33" t="str">
        <f t="shared" si="23"/>
        <v/>
      </c>
      <c r="K63" s="33" t="str">
        <f t="shared" si="23"/>
        <v/>
      </c>
      <c r="L63" s="33" t="str">
        <f t="shared" si="23"/>
        <v/>
      </c>
      <c r="M63" s="33" t="str">
        <f t="shared" si="23"/>
        <v/>
      </c>
      <c r="Q63" s="9"/>
      <c r="S63" s="9"/>
    </row>
    <row r="64" spans="1:19" s="8" customFormat="1" x14ac:dyDescent="0.2">
      <c r="A64" s="6"/>
      <c r="B64" s="6"/>
      <c r="C64" s="6"/>
      <c r="D64" s="34"/>
      <c r="E64" s="34"/>
      <c r="F64" s="34"/>
      <c r="G64" s="34"/>
      <c r="H64" s="34"/>
      <c r="I64" s="34"/>
      <c r="J64" s="34"/>
      <c r="K64" s="34"/>
      <c r="L64" s="34"/>
      <c r="M64" s="34"/>
      <c r="Q64" s="9"/>
      <c r="S64" s="9"/>
    </row>
    <row r="65" spans="1:19" s="8" customFormat="1" x14ac:dyDescent="0.2">
      <c r="A65" s="6"/>
      <c r="B65" s="6"/>
      <c r="C65" s="34"/>
      <c r="D65" s="30"/>
      <c r="E65" s="30"/>
      <c r="F65" s="30"/>
      <c r="G65" s="30"/>
      <c r="H65" s="30"/>
      <c r="I65" s="30"/>
      <c r="J65" s="30"/>
      <c r="K65" s="30"/>
      <c r="L65" s="30"/>
      <c r="M65" s="30"/>
      <c r="O65" s="36" t="str">
        <f>IF(C65="","",IF(C65&gt;0,25,IF((25+(100*C65))&lt;0,0,(25+(100*C65*4)))))</f>
        <v/>
      </c>
      <c r="P65" s="37" t="s">
        <v>105</v>
      </c>
      <c r="Q65" s="38">
        <v>25</v>
      </c>
      <c r="R65" s="37" t="s">
        <v>106</v>
      </c>
      <c r="S65" s="9"/>
    </row>
    <row r="66" spans="1:19" s="8" customForma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Q66" s="39"/>
      <c r="S66" s="9"/>
    </row>
    <row r="67" spans="1:19" s="37" customFormat="1" x14ac:dyDescent="0.2">
      <c r="A67" s="40"/>
      <c r="B67" s="40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41"/>
      <c r="P67" s="9"/>
      <c r="R67" s="42"/>
    </row>
    <row r="68" spans="1:19" s="8" customForma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Q68" s="9"/>
      <c r="S68" s="9"/>
    </row>
    <row r="69" spans="1:19" s="8" customForma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Q69" s="9"/>
      <c r="S69" s="9"/>
    </row>
    <row r="70" spans="1:19" s="8" customForma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Q70" s="9"/>
      <c r="S70" s="9"/>
    </row>
    <row r="71" spans="1:19" s="8" customFormat="1" x14ac:dyDescent="0.2">
      <c r="A71" s="6"/>
      <c r="B71" s="6"/>
      <c r="C71" s="19"/>
      <c r="D71" s="6"/>
      <c r="E71" s="6"/>
      <c r="F71" s="6"/>
      <c r="G71" s="6"/>
      <c r="H71" s="6"/>
      <c r="I71" s="6"/>
      <c r="J71" s="6"/>
      <c r="K71" s="6"/>
      <c r="L71" s="6"/>
      <c r="M71" s="6"/>
      <c r="Q71" s="9"/>
      <c r="S71" s="9"/>
    </row>
    <row r="72" spans="1:19" s="8" customForma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Q72" s="9"/>
      <c r="S72" s="9"/>
    </row>
    <row r="73" spans="1:19" s="8" customForma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Q73" s="9"/>
      <c r="S73" s="9"/>
    </row>
    <row r="74" spans="1:19" s="8" customForma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Q74" s="9"/>
      <c r="S74" s="9"/>
    </row>
    <row r="75" spans="1:19" s="8" customFormat="1" x14ac:dyDescent="0.2">
      <c r="A75" s="6"/>
      <c r="B75" s="6"/>
      <c r="C75" s="6"/>
      <c r="D75" s="43"/>
      <c r="E75" s="43"/>
      <c r="F75" s="43"/>
      <c r="G75" s="43"/>
      <c r="H75" s="43"/>
      <c r="I75" s="43"/>
      <c r="J75" s="43"/>
      <c r="K75" s="43"/>
      <c r="L75" s="43"/>
      <c r="M75" s="43"/>
      <c r="Q75" s="9"/>
      <c r="S75" s="9"/>
    </row>
    <row r="76" spans="1:19" s="8" customForma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Q76" s="9"/>
      <c r="S76" s="9"/>
    </row>
    <row r="77" spans="1:19" s="8" customForma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Q77" s="9"/>
      <c r="S77" s="9"/>
    </row>
    <row r="78" spans="1:19" s="8" customForma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Q78" s="9"/>
      <c r="S78" s="9"/>
    </row>
    <row r="79" spans="1:19" s="8" customForma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Q79" s="9"/>
      <c r="S79" s="9"/>
    </row>
    <row r="80" spans="1:19" s="8" customForma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Q80" s="9"/>
      <c r="S80" s="9"/>
    </row>
    <row r="81" spans="1:19" s="8" customForma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Q81" s="9"/>
      <c r="S81" s="9"/>
    </row>
    <row r="82" spans="1:19" s="8" customForma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Q82" s="9"/>
      <c r="S82" s="9"/>
    </row>
    <row r="83" spans="1:19" s="8" customForma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Q83" s="9"/>
      <c r="S83" s="9"/>
    </row>
    <row r="84" spans="1:19" s="8" customForma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Q84" s="9"/>
      <c r="S84" s="9"/>
    </row>
    <row r="85" spans="1:19" s="8" customForma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Q85" s="9"/>
      <c r="S85" s="9"/>
    </row>
    <row r="86" spans="1:19" s="8" customForma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Q86" s="9"/>
      <c r="S86" s="9"/>
    </row>
    <row r="87" spans="1:19" s="8" customFormat="1" x14ac:dyDescent="0.2">
      <c r="A87" s="6"/>
      <c r="B87" s="6"/>
      <c r="C87" s="19"/>
      <c r="D87" s="6"/>
      <c r="E87" s="6"/>
      <c r="F87" s="6"/>
      <c r="G87" s="6"/>
      <c r="H87" s="6"/>
      <c r="I87" s="6"/>
      <c r="J87" s="6"/>
      <c r="K87" s="6"/>
      <c r="L87" s="6"/>
      <c r="M87" s="6"/>
      <c r="Q87" s="9"/>
      <c r="S87" s="9"/>
    </row>
    <row r="88" spans="1:19" s="8" customForma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Q88" s="9"/>
      <c r="S88" s="9"/>
    </row>
    <row r="89" spans="1:19" s="8" customForma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Q89" s="9"/>
      <c r="S89" s="9"/>
    </row>
    <row r="90" spans="1:19" s="8" customForma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Q90" s="9"/>
      <c r="S90" s="9"/>
    </row>
    <row r="91" spans="1:19" s="8" customForma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Q91" s="9"/>
      <c r="S91" s="9"/>
    </row>
    <row r="92" spans="1:19" s="8" customFormat="1" x14ac:dyDescent="0.2">
      <c r="A92" s="6"/>
      <c r="B92" s="6"/>
      <c r="C92" s="19"/>
      <c r="D92" s="6"/>
      <c r="E92" s="6"/>
      <c r="F92" s="6"/>
      <c r="G92" s="6"/>
      <c r="H92" s="6"/>
      <c r="I92" s="6"/>
      <c r="J92" s="6"/>
      <c r="K92" s="6"/>
      <c r="L92" s="6"/>
      <c r="M92" s="6"/>
      <c r="Q92" s="9"/>
      <c r="S92" s="9"/>
    </row>
    <row r="93" spans="1:19" s="8" customForma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Q93" s="9"/>
      <c r="S93" s="9"/>
    </row>
    <row r="94" spans="1:19" s="8" customForma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Q94" s="9"/>
      <c r="S94" s="9"/>
    </row>
    <row r="95" spans="1:19" s="8" customForma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Q95" s="9"/>
      <c r="S95" s="9"/>
    </row>
    <row r="96" spans="1:19" s="8" customFormat="1" x14ac:dyDescent="0.2">
      <c r="A96" s="6"/>
      <c r="B96" s="6"/>
      <c r="C96" s="19"/>
      <c r="D96" s="6"/>
      <c r="E96" s="6"/>
      <c r="F96" s="6"/>
      <c r="G96" s="6"/>
      <c r="H96" s="6"/>
      <c r="I96" s="6"/>
      <c r="J96" s="6"/>
      <c r="K96" s="6"/>
      <c r="L96" s="6"/>
      <c r="M96" s="6"/>
      <c r="Q96" s="9"/>
      <c r="S96" s="9"/>
    </row>
    <row r="97" spans="1:19" s="8" customFormat="1" x14ac:dyDescent="0.2">
      <c r="A97" s="6"/>
      <c r="B97" s="6"/>
      <c r="C97" s="19"/>
      <c r="D97" s="6"/>
      <c r="E97" s="6"/>
      <c r="F97" s="6"/>
      <c r="G97" s="6"/>
      <c r="H97" s="6"/>
      <c r="I97" s="6"/>
      <c r="J97" s="6"/>
      <c r="K97" s="6"/>
      <c r="L97" s="6"/>
      <c r="M97" s="6"/>
      <c r="Q97" s="9"/>
      <c r="S97" s="9"/>
    </row>
    <row r="98" spans="1:19" s="8" customFormat="1" x14ac:dyDescent="0.2">
      <c r="A98" s="6"/>
      <c r="B98" s="6"/>
      <c r="C98" s="19"/>
      <c r="D98" s="6"/>
      <c r="E98" s="6"/>
      <c r="F98" s="6"/>
      <c r="G98" s="6"/>
      <c r="H98" s="6"/>
      <c r="I98" s="6"/>
      <c r="J98" s="6"/>
      <c r="K98" s="6"/>
      <c r="L98" s="6"/>
      <c r="M98" s="6"/>
      <c r="Q98" s="9"/>
      <c r="S98" s="9"/>
    </row>
    <row r="99" spans="1:19" s="8" customForma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Q99" s="9"/>
      <c r="S99" s="9"/>
    </row>
    <row r="100" spans="1:19" s="8" customFormat="1" x14ac:dyDescent="0.2">
      <c r="A100" s="6"/>
      <c r="B100" s="6"/>
      <c r="C100" s="19"/>
      <c r="D100" s="6"/>
      <c r="E100" s="6"/>
      <c r="F100" s="6"/>
      <c r="G100" s="6"/>
      <c r="H100" s="6"/>
      <c r="I100" s="6"/>
      <c r="J100" s="6"/>
      <c r="K100" s="6"/>
      <c r="L100" s="6"/>
      <c r="M100" s="6"/>
      <c r="Q100" s="9"/>
      <c r="S100" s="9"/>
    </row>
    <row r="101" spans="1:19" s="8" customFormat="1" x14ac:dyDescent="0.2">
      <c r="A101" s="6"/>
      <c r="B101" s="6"/>
      <c r="C101" s="19"/>
      <c r="D101" s="6"/>
      <c r="E101" s="6"/>
      <c r="F101" s="6"/>
      <c r="G101" s="6"/>
      <c r="H101" s="6"/>
      <c r="I101" s="6"/>
      <c r="J101" s="6"/>
      <c r="K101" s="6"/>
      <c r="L101" s="6"/>
      <c r="M101" s="6"/>
      <c r="Q101" s="9"/>
      <c r="S101" s="9"/>
    </row>
    <row r="102" spans="1:19" s="8" customFormat="1" x14ac:dyDescent="0.2">
      <c r="A102" s="6"/>
      <c r="B102" s="6"/>
      <c r="C102" s="19"/>
      <c r="D102" s="6"/>
      <c r="E102" s="6"/>
      <c r="F102" s="6"/>
      <c r="G102" s="6"/>
      <c r="H102" s="6"/>
      <c r="I102" s="6"/>
      <c r="J102" s="6"/>
      <c r="K102" s="6"/>
      <c r="L102" s="6"/>
      <c r="M102" s="6"/>
      <c r="Q102" s="9"/>
      <c r="S102" s="9"/>
    </row>
    <row r="103" spans="1:19" s="8" customFormat="1" x14ac:dyDescent="0.2">
      <c r="A103" s="6"/>
      <c r="B103" s="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Q103" s="9"/>
      <c r="S103" s="9"/>
    </row>
    <row r="104" spans="1:19" s="8" customForma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Q104" s="9"/>
      <c r="S104" s="9"/>
    </row>
    <row r="105" spans="1:19" s="8" customForma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Q105" s="9"/>
      <c r="S105" s="9"/>
    </row>
    <row r="106" spans="1:19" s="8" customForma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Q106" s="44"/>
      <c r="S106" s="9"/>
    </row>
    <row r="107" spans="1:19" s="8" customForma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Q107" s="9"/>
      <c r="S107" s="9"/>
    </row>
    <row r="108" spans="1:19" s="8" customForma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Q108" s="9"/>
      <c r="S108" s="9"/>
    </row>
    <row r="109" spans="1:19" s="30" customFormat="1" x14ac:dyDescent="0.2">
      <c r="A109" s="43"/>
    </row>
    <row r="110" spans="1:19" s="30" customFormat="1" x14ac:dyDescent="0.2">
      <c r="A110" s="43"/>
    </row>
    <row r="111" spans="1:19" s="30" customFormat="1" x14ac:dyDescent="0.2">
      <c r="A111" s="43"/>
    </row>
    <row r="112" spans="1:19" s="30" customFormat="1" x14ac:dyDescent="0.2">
      <c r="A112" s="43"/>
    </row>
    <row r="113" spans="1:1" s="30" customFormat="1" x14ac:dyDescent="0.2">
      <c r="A113" s="43"/>
    </row>
    <row r="114" spans="1:1" s="30" customFormat="1" x14ac:dyDescent="0.2">
      <c r="A114" s="43"/>
    </row>
    <row r="115" spans="1:1" s="30" customFormat="1" x14ac:dyDescent="0.2">
      <c r="A115" s="43"/>
    </row>
    <row r="116" spans="1:1" s="30" customFormat="1" x14ac:dyDescent="0.2">
      <c r="A116" s="43"/>
    </row>
    <row r="117" spans="1:1" s="30" customFormat="1" x14ac:dyDescent="0.2">
      <c r="A117" s="43"/>
    </row>
    <row r="118" spans="1:1" s="30" customFormat="1" x14ac:dyDescent="0.2">
      <c r="A118" s="43"/>
    </row>
    <row r="119" spans="1:1" s="30" customFormat="1" x14ac:dyDescent="0.2">
      <c r="A119" s="43"/>
    </row>
    <row r="120" spans="1:1" s="30" customFormat="1" x14ac:dyDescent="0.2">
      <c r="A120" s="43"/>
    </row>
    <row r="121" spans="1:1" s="30" customFormat="1" x14ac:dyDescent="0.2">
      <c r="A121" s="43"/>
    </row>
    <row r="122" spans="1:1" s="30" customFormat="1" x14ac:dyDescent="0.2">
      <c r="A122" s="43"/>
    </row>
    <row r="123" spans="1:1" s="30" customFormat="1" x14ac:dyDescent="0.2">
      <c r="A123" s="43"/>
    </row>
    <row r="124" spans="1:1" s="30" customFormat="1" x14ac:dyDescent="0.2">
      <c r="A124" s="43"/>
    </row>
    <row r="125" spans="1:1" s="30" customFormat="1" x14ac:dyDescent="0.2">
      <c r="A125" s="43"/>
    </row>
    <row r="126" spans="1:1" s="30" customFormat="1" x14ac:dyDescent="0.2">
      <c r="A126" s="43"/>
    </row>
    <row r="127" spans="1:1" s="30" customFormat="1" x14ac:dyDescent="0.2">
      <c r="A127" s="43"/>
    </row>
    <row r="128" spans="1:1" s="30" customFormat="1" x14ac:dyDescent="0.2">
      <c r="A128" s="43"/>
    </row>
    <row r="129" spans="1:1" s="30" customFormat="1" x14ac:dyDescent="0.2">
      <c r="A129" s="43"/>
    </row>
    <row r="130" spans="1:1" s="30" customFormat="1" x14ac:dyDescent="0.2">
      <c r="A130" s="43"/>
    </row>
    <row r="131" spans="1:1" s="30" customFormat="1" x14ac:dyDescent="0.2">
      <c r="A131" s="43"/>
    </row>
    <row r="132" spans="1:1" s="30" customFormat="1" x14ac:dyDescent="0.2">
      <c r="A132" s="43"/>
    </row>
    <row r="133" spans="1:1" s="30" customFormat="1" x14ac:dyDescent="0.2">
      <c r="A133" s="43"/>
    </row>
    <row r="134" spans="1:1" s="30" customFormat="1" x14ac:dyDescent="0.2">
      <c r="A134" s="43"/>
    </row>
    <row r="135" spans="1:1" s="30" customFormat="1" x14ac:dyDescent="0.2">
      <c r="A135" s="43"/>
    </row>
    <row r="136" spans="1:1" s="30" customFormat="1" x14ac:dyDescent="0.2">
      <c r="A136" s="43"/>
    </row>
    <row r="137" spans="1:1" s="30" customFormat="1" x14ac:dyDescent="0.2">
      <c r="A137" s="43"/>
    </row>
    <row r="138" spans="1:1" s="30" customFormat="1" x14ac:dyDescent="0.2">
      <c r="A138" s="43"/>
    </row>
    <row r="139" spans="1:1" s="30" customFormat="1" x14ac:dyDescent="0.2">
      <c r="A139" s="43"/>
    </row>
    <row r="140" spans="1:1" s="30" customFormat="1" x14ac:dyDescent="0.2">
      <c r="A140" s="43"/>
    </row>
    <row r="141" spans="1:1" s="30" customFormat="1" x14ac:dyDescent="0.2">
      <c r="A141" s="43"/>
    </row>
    <row r="142" spans="1:1" s="30" customFormat="1" x14ac:dyDescent="0.2">
      <c r="A142" s="43"/>
    </row>
    <row r="143" spans="1:1" s="30" customFormat="1" x14ac:dyDescent="0.2">
      <c r="A143" s="43"/>
    </row>
    <row r="144" spans="1:1" s="30" customFormat="1" x14ac:dyDescent="0.2">
      <c r="A144" s="43"/>
    </row>
    <row r="145" spans="1:1" s="30" customFormat="1" x14ac:dyDescent="0.2">
      <c r="A145" s="43"/>
    </row>
    <row r="146" spans="1:1" s="30" customFormat="1" x14ac:dyDescent="0.2">
      <c r="A146" s="43"/>
    </row>
    <row r="147" spans="1:1" s="30" customFormat="1" x14ac:dyDescent="0.2">
      <c r="A147" s="43"/>
    </row>
    <row r="148" spans="1:1" s="30" customFormat="1" x14ac:dyDescent="0.2">
      <c r="A148" s="43"/>
    </row>
    <row r="149" spans="1:1" s="30" customFormat="1" x14ac:dyDescent="0.2">
      <c r="A149" s="43"/>
    </row>
    <row r="150" spans="1:1" s="30" customFormat="1" x14ac:dyDescent="0.2">
      <c r="A150" s="43"/>
    </row>
  </sheetData>
  <sheetProtection password="CA5D" sheet="1"/>
  <mergeCells count="5">
    <mergeCell ref="D8:E8"/>
    <mergeCell ref="D9:E9"/>
    <mergeCell ref="D10:E10"/>
    <mergeCell ref="D7:E7"/>
    <mergeCell ref="A27:C27"/>
  </mergeCells>
  <conditionalFormatting sqref="D34:M34">
    <cfRule type="cellIs" dxfId="10" priority="3" stopIfTrue="1" operator="greaterThan">
      <formula>0.85</formula>
    </cfRule>
    <cfRule type="cellIs" dxfId="9" priority="4" stopIfTrue="1" operator="lessThan">
      <formula>85%</formula>
    </cfRule>
  </conditionalFormatting>
  <conditionalFormatting sqref="D36:M36">
    <cfRule type="cellIs" dxfId="8" priority="1" stopIfTrue="1" operator="greaterThan">
      <formula>0</formula>
    </cfRule>
    <cfRule type="cellIs" dxfId="7" priority="2" stopIfTrue="1" operator="lessThan">
      <formula>0</formula>
    </cfRule>
  </conditionalFormatting>
  <pageMargins left="0.74791666666666701" right="0.74791666666666701" top="0.55138888888888904" bottom="0.62986111111111098" header="0.51180555555555596" footer="0.51180555555555596"/>
  <pageSetup paperSize="9" scale="33" firstPageNumber="0" orientation="portrait" horizontalDpi="300" verticalDpi="300" r:id="rId1"/>
  <headerFooter alignWithMargins="0">
    <oddFooter>&amp;LPRF008          Date: 6/22/2020
File: &amp;Z&amp;F&amp;CRev. 03          ECL: N/A
&amp;RApproval by: &amp;"QuillScriptSSK,Regular"K.Akhil&amp;"Arial,Regular"
Page &amp;P of &amp;N</oddFooter>
  </headerFooter>
  <drawing r:id="rId2"/>
  <legacyDrawing r:id="rId3"/>
  <oleObjects>
    <mc:AlternateContent xmlns:mc="http://schemas.openxmlformats.org/markup-compatibility/2006">
      <mc:Choice Requires="x14">
        <oleObject shapeId="25601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47625</xdr:rowOff>
              </from>
              <to>
                <xdr:col>1</xdr:col>
                <xdr:colOff>2971800</xdr:colOff>
                <xdr:row>4</xdr:row>
                <xdr:rowOff>152400</xdr:rowOff>
              </to>
            </anchor>
          </objectPr>
        </oleObject>
      </mc:Choice>
      <mc:Fallback>
        <oleObject shapeId="2560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D5:X22"/>
  <sheetViews>
    <sheetView tabSelected="1" topLeftCell="A13" workbookViewId="0">
      <selection activeCell="L27" sqref="L27"/>
    </sheetView>
  </sheetViews>
  <sheetFormatPr defaultRowHeight="12.75" x14ac:dyDescent="0.2"/>
  <cols>
    <col min="4" max="4" width="3.5703125" customWidth="1"/>
    <col min="9" max="9" width="10.28515625" customWidth="1"/>
    <col min="10" max="10" width="10.28515625" bestFit="1" customWidth="1"/>
    <col min="11" max="18" width="9.5703125" bestFit="1" customWidth="1"/>
    <col min="19" max="19" width="10.5703125" bestFit="1" customWidth="1"/>
  </cols>
  <sheetData>
    <row r="5" spans="4:24" ht="23.25" x14ac:dyDescent="0.35">
      <c r="D5" s="217" t="s">
        <v>231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7" spans="4:24" ht="23.25" x14ac:dyDescent="0.35">
      <c r="E7" s="217" t="s">
        <v>232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</row>
    <row r="8" spans="4:24" ht="23.25" x14ac:dyDescent="0.35">
      <c r="E8" s="108"/>
      <c r="F8" s="108"/>
      <c r="G8" s="108"/>
      <c r="H8" s="108"/>
      <c r="I8" s="108"/>
    </row>
    <row r="9" spans="4:24" ht="13.5" thickBot="1" x14ac:dyDescent="0.25"/>
    <row r="10" spans="4:24" x14ac:dyDescent="0.2">
      <c r="D10" s="214"/>
      <c r="E10" s="215"/>
      <c r="F10" s="215"/>
      <c r="G10" s="215"/>
      <c r="H10" s="215"/>
      <c r="I10" s="215"/>
      <c r="J10" s="150" t="s">
        <v>228</v>
      </c>
      <c r="K10" s="150" t="s">
        <v>229</v>
      </c>
      <c r="L10" s="150" t="s">
        <v>5</v>
      </c>
      <c r="M10" s="150" t="s">
        <v>6</v>
      </c>
      <c r="N10" s="150" t="s">
        <v>7</v>
      </c>
      <c r="O10" s="150" t="s">
        <v>8</v>
      </c>
      <c r="P10" s="150" t="s">
        <v>9</v>
      </c>
      <c r="Q10" s="150" t="s">
        <v>10</v>
      </c>
      <c r="R10" s="150" t="s">
        <v>11</v>
      </c>
      <c r="S10" s="151" t="s">
        <v>12</v>
      </c>
      <c r="T10" s="145"/>
      <c r="U10" s="2"/>
      <c r="V10" s="145"/>
      <c r="W10" s="145"/>
      <c r="X10" s="145"/>
    </row>
    <row r="11" spans="4:24" x14ac:dyDescent="0.2">
      <c r="D11" s="109" t="s">
        <v>233</v>
      </c>
      <c r="E11" s="216" t="s">
        <v>71</v>
      </c>
      <c r="F11" s="216"/>
      <c r="G11" s="216"/>
      <c r="H11" s="216"/>
      <c r="I11" s="216"/>
      <c r="J11" s="120" t="e">
        <f>'Quoted Capacity Planning'!D44</f>
        <v>#DIV/0!</v>
      </c>
      <c r="K11" s="120" t="e">
        <f>'Quoted Capacity Planning'!E44</f>
        <v>#DIV/0!</v>
      </c>
      <c r="L11" s="120" t="e">
        <f>'Quoted Capacity Planning'!F44</f>
        <v>#DIV/0!</v>
      </c>
      <c r="M11" s="120" t="e">
        <f>'Quoted Capacity Planning'!G44</f>
        <v>#DIV/0!</v>
      </c>
      <c r="N11" s="120" t="e">
        <f>'Quoted Capacity Planning'!H44</f>
        <v>#DIV/0!</v>
      </c>
      <c r="O11" s="120" t="e">
        <f>'Quoted Capacity Planning'!I44</f>
        <v>#DIV/0!</v>
      </c>
      <c r="P11" s="120" t="e">
        <f>'Quoted Capacity Planning'!J44</f>
        <v>#DIV/0!</v>
      </c>
      <c r="Q11" s="120" t="e">
        <f>'Quoted Capacity Planning'!K44</f>
        <v>#DIV/0!</v>
      </c>
      <c r="R11" s="120" t="e">
        <f>'Quoted Capacity Planning'!L44</f>
        <v>#DIV/0!</v>
      </c>
      <c r="S11" s="121" t="e">
        <f>'Quoted Capacity Planning'!M44</f>
        <v>#DIV/0!</v>
      </c>
    </row>
    <row r="12" spans="4:24" x14ac:dyDescent="0.2">
      <c r="D12" s="109" t="s">
        <v>234</v>
      </c>
      <c r="E12" s="211" t="s">
        <v>253</v>
      </c>
      <c r="F12" s="211"/>
      <c r="G12" s="211"/>
      <c r="H12" s="211"/>
      <c r="I12" s="211"/>
      <c r="J12" s="148">
        <f>'Quoted Capacity Planning'!D39</f>
        <v>0</v>
      </c>
      <c r="K12" s="148">
        <f>'Quoted Capacity Planning'!E39</f>
        <v>0</v>
      </c>
      <c r="L12" s="148">
        <f>'Quoted Capacity Planning'!F39</f>
        <v>0</v>
      </c>
      <c r="M12" s="148">
        <f>'Quoted Capacity Planning'!G39</f>
        <v>0</v>
      </c>
      <c r="N12" s="148">
        <f>'Quoted Capacity Planning'!H39</f>
        <v>0</v>
      </c>
      <c r="O12" s="148">
        <f>'Quoted Capacity Planning'!I39</f>
        <v>0</v>
      </c>
      <c r="P12" s="148">
        <f>'Quoted Capacity Planning'!J39</f>
        <v>0</v>
      </c>
      <c r="Q12" s="148">
        <f>'Quoted Capacity Planning'!K39</f>
        <v>0</v>
      </c>
      <c r="R12" s="148">
        <f>'Quoted Capacity Planning'!L39</f>
        <v>0</v>
      </c>
      <c r="S12" s="149">
        <f>'Quoted Capacity Planning'!M39</f>
        <v>0</v>
      </c>
    </row>
    <row r="13" spans="4:24" x14ac:dyDescent="0.2">
      <c r="D13" s="109" t="s">
        <v>235</v>
      </c>
      <c r="E13" s="216" t="s">
        <v>226</v>
      </c>
      <c r="F13" s="216"/>
      <c r="G13" s="216"/>
      <c r="H13" s="216"/>
      <c r="I13" s="216"/>
      <c r="J13" s="120" t="e">
        <f>'Quoted Capacity Planning'!D45</f>
        <v>#DIV/0!</v>
      </c>
      <c r="K13" s="120" t="e">
        <f>'Quoted Capacity Planning'!E45</f>
        <v>#DIV/0!</v>
      </c>
      <c r="L13" s="120" t="e">
        <f>'Quoted Capacity Planning'!F45</f>
        <v>#DIV/0!</v>
      </c>
      <c r="M13" s="120" t="e">
        <f>'Quoted Capacity Planning'!G45</f>
        <v>#DIV/0!</v>
      </c>
      <c r="N13" s="120" t="e">
        <f>'Quoted Capacity Planning'!H45</f>
        <v>#DIV/0!</v>
      </c>
      <c r="O13" s="120" t="e">
        <f>'Quoted Capacity Planning'!I45</f>
        <v>#DIV/0!</v>
      </c>
      <c r="P13" s="120" t="e">
        <f>'Quoted Capacity Planning'!J45</f>
        <v>#DIV/0!</v>
      </c>
      <c r="Q13" s="120" t="e">
        <f>'Quoted Capacity Planning'!K45</f>
        <v>#DIV/0!</v>
      </c>
      <c r="R13" s="120" t="e">
        <f>'Quoted Capacity Planning'!L45</f>
        <v>#DIV/0!</v>
      </c>
      <c r="S13" s="121" t="e">
        <f>'Quoted Capacity Planning'!M45</f>
        <v>#DIV/0!</v>
      </c>
    </row>
    <row r="14" spans="4:24" x14ac:dyDescent="0.2">
      <c r="D14" s="109" t="s">
        <v>236</v>
      </c>
      <c r="E14" s="216" t="s">
        <v>227</v>
      </c>
      <c r="F14" s="216"/>
      <c r="G14" s="216"/>
      <c r="H14" s="216"/>
      <c r="I14" s="216"/>
      <c r="J14" s="120" t="e">
        <f>'Quoted Capacity Planning'!D46</f>
        <v>#DIV/0!</v>
      </c>
      <c r="K14" s="120" t="e">
        <f>'Quoted Capacity Planning'!E46</f>
        <v>#DIV/0!</v>
      </c>
      <c r="L14" s="120" t="e">
        <f>'Quoted Capacity Planning'!F46</f>
        <v>#DIV/0!</v>
      </c>
      <c r="M14" s="120" t="e">
        <f>'Quoted Capacity Planning'!G46</f>
        <v>#DIV/0!</v>
      </c>
      <c r="N14" s="120" t="e">
        <f>'Quoted Capacity Planning'!H46</f>
        <v>#DIV/0!</v>
      </c>
      <c r="O14" s="120" t="e">
        <f>'Quoted Capacity Planning'!I46</f>
        <v>#DIV/0!</v>
      </c>
      <c r="P14" s="120" t="e">
        <f>'Quoted Capacity Planning'!J46</f>
        <v>#DIV/0!</v>
      </c>
      <c r="Q14" s="120" t="e">
        <f>'Quoted Capacity Planning'!K46</f>
        <v>#DIV/0!</v>
      </c>
      <c r="R14" s="120" t="e">
        <f>'Quoted Capacity Planning'!L46</f>
        <v>#DIV/0!</v>
      </c>
      <c r="S14" s="121" t="e">
        <f>'Quoted Capacity Planning'!M46</f>
        <v>#DIV/0!</v>
      </c>
    </row>
    <row r="15" spans="4:24" x14ac:dyDescent="0.2">
      <c r="D15" s="109" t="s">
        <v>237</v>
      </c>
      <c r="E15" s="216" t="s">
        <v>95</v>
      </c>
      <c r="F15" s="216"/>
      <c r="G15" s="216"/>
      <c r="H15" s="216"/>
      <c r="I15" s="216"/>
      <c r="J15" s="122" t="str">
        <f>'Quoted Capacity Planning'!D52</f>
        <v/>
      </c>
      <c r="K15" s="122" t="str">
        <f>'Quoted Capacity Planning'!E52</f>
        <v/>
      </c>
      <c r="L15" s="122" t="str">
        <f>'Quoted Capacity Planning'!F52</f>
        <v/>
      </c>
      <c r="M15" s="122" t="str">
        <f>'Quoted Capacity Planning'!G52</f>
        <v/>
      </c>
      <c r="N15" s="122" t="str">
        <f>'Quoted Capacity Planning'!H52</f>
        <v/>
      </c>
      <c r="O15" s="122" t="str">
        <f>'Quoted Capacity Planning'!I52</f>
        <v/>
      </c>
      <c r="P15" s="122" t="str">
        <f>'Quoted Capacity Planning'!J52</f>
        <v/>
      </c>
      <c r="Q15" s="122" t="str">
        <f>'Quoted Capacity Planning'!K52</f>
        <v/>
      </c>
      <c r="R15" s="122" t="str">
        <f>'Quoted Capacity Planning'!L52</f>
        <v/>
      </c>
      <c r="S15" s="123" t="str">
        <f>'Quoted Capacity Planning'!M52</f>
        <v/>
      </c>
    </row>
    <row r="16" spans="4:24" x14ac:dyDescent="0.2">
      <c r="D16" s="109" t="s">
        <v>238</v>
      </c>
      <c r="E16" s="211" t="s">
        <v>101</v>
      </c>
      <c r="F16" s="211"/>
      <c r="G16" s="211"/>
      <c r="H16" s="211"/>
      <c r="I16" s="211"/>
      <c r="J16" s="146" t="str">
        <f>'Quoted Capacity Planning'!D54</f>
        <v/>
      </c>
      <c r="K16" s="146" t="str">
        <f>'Quoted Capacity Planning'!E54</f>
        <v/>
      </c>
      <c r="L16" s="146" t="str">
        <f>'Quoted Capacity Planning'!F54</f>
        <v/>
      </c>
      <c r="M16" s="146" t="str">
        <f>'Quoted Capacity Planning'!G54</f>
        <v/>
      </c>
      <c r="N16" s="146" t="str">
        <f>'Quoted Capacity Planning'!H54</f>
        <v/>
      </c>
      <c r="O16" s="146" t="str">
        <f>'Quoted Capacity Planning'!I54</f>
        <v/>
      </c>
      <c r="P16" s="146" t="str">
        <f>'Quoted Capacity Planning'!J54</f>
        <v/>
      </c>
      <c r="Q16" s="146" t="str">
        <f>'Quoted Capacity Planning'!K54</f>
        <v/>
      </c>
      <c r="R16" s="146" t="str">
        <f>'Quoted Capacity Planning'!L54</f>
        <v/>
      </c>
      <c r="S16" s="146" t="str">
        <f>'Quoted Capacity Planning'!M54</f>
        <v/>
      </c>
    </row>
    <row r="17" spans="4:19" x14ac:dyDescent="0.2">
      <c r="D17" s="109" t="s">
        <v>239</v>
      </c>
      <c r="E17" s="211" t="s">
        <v>240</v>
      </c>
      <c r="F17" s="211"/>
      <c r="G17" s="211"/>
      <c r="H17" s="211"/>
      <c r="I17" s="211"/>
      <c r="J17" s="124" t="e">
        <f>'Quoted Capacity Planning'!D40</f>
        <v>#DIV/0!</v>
      </c>
      <c r="K17" s="124" t="e">
        <f>'Quoted Capacity Planning'!E40</f>
        <v>#DIV/0!</v>
      </c>
      <c r="L17" s="124" t="e">
        <f>'Quoted Capacity Planning'!F40</f>
        <v>#DIV/0!</v>
      </c>
      <c r="M17" s="124" t="e">
        <f>'Quoted Capacity Planning'!G40</f>
        <v>#DIV/0!</v>
      </c>
      <c r="N17" s="124" t="e">
        <f>'Quoted Capacity Planning'!H40</f>
        <v>#DIV/0!</v>
      </c>
      <c r="O17" s="124" t="e">
        <f>'Quoted Capacity Planning'!I40</f>
        <v>#DIV/0!</v>
      </c>
      <c r="P17" s="124" t="e">
        <f>'Quoted Capacity Planning'!J40</f>
        <v>#DIV/0!</v>
      </c>
      <c r="Q17" s="124" t="e">
        <f>'Quoted Capacity Planning'!K40</f>
        <v>#DIV/0!</v>
      </c>
      <c r="R17" s="124" t="e">
        <f>'Quoted Capacity Planning'!L40</f>
        <v>#DIV/0!</v>
      </c>
      <c r="S17" s="125" t="e">
        <f>'Quoted Capacity Planning'!M40</f>
        <v>#DIV/0!</v>
      </c>
    </row>
    <row r="18" spans="4:19" hidden="1" x14ac:dyDescent="0.2">
      <c r="D18" s="109" t="s">
        <v>239</v>
      </c>
      <c r="E18" s="211" t="s">
        <v>103</v>
      </c>
      <c r="F18" s="211"/>
      <c r="G18" s="211"/>
      <c r="H18" s="211"/>
      <c r="I18" s="211"/>
      <c r="J18" s="120">
        <f>'On Site Assesment'!C65</f>
        <v>0</v>
      </c>
      <c r="K18" s="146"/>
      <c r="L18" s="146"/>
      <c r="M18" s="146"/>
      <c r="N18" s="146"/>
      <c r="O18" s="146"/>
      <c r="P18" s="146"/>
      <c r="Q18" s="146"/>
      <c r="R18" s="146"/>
      <c r="S18" s="147"/>
    </row>
    <row r="19" spans="4:19" x14ac:dyDescent="0.2">
      <c r="D19" s="109" t="s">
        <v>254</v>
      </c>
      <c r="E19" s="211" t="s">
        <v>103</v>
      </c>
      <c r="F19" s="211"/>
      <c r="G19" s="211"/>
      <c r="H19" s="211"/>
      <c r="I19" s="211"/>
      <c r="J19" s="154" t="str">
        <f>'Quoted Capacity Planning'!D55</f>
        <v/>
      </c>
      <c r="K19" s="154" t="str">
        <f>'Quoted Capacity Planning'!E55</f>
        <v/>
      </c>
      <c r="L19" s="154" t="str">
        <f>'Quoted Capacity Planning'!F55</f>
        <v/>
      </c>
      <c r="M19" s="154" t="str">
        <f>'Quoted Capacity Planning'!G55</f>
        <v/>
      </c>
      <c r="N19" s="154" t="str">
        <f>'Quoted Capacity Planning'!H55</f>
        <v/>
      </c>
      <c r="O19" s="154" t="str">
        <f>'Quoted Capacity Planning'!I55</f>
        <v/>
      </c>
      <c r="P19" s="154" t="str">
        <f>'Quoted Capacity Planning'!J55</f>
        <v/>
      </c>
      <c r="Q19" s="154" t="str">
        <f>'Quoted Capacity Planning'!K55</f>
        <v/>
      </c>
      <c r="R19" s="154" t="str">
        <f>'Quoted Capacity Planning'!L55</f>
        <v/>
      </c>
      <c r="S19" s="154" t="str">
        <f>'Quoted Capacity Planning'!M55</f>
        <v/>
      </c>
    </row>
    <row r="21" spans="4:19" ht="13.5" thickBot="1" x14ac:dyDescent="0.25"/>
    <row r="22" spans="4:19" ht="13.5" thickBot="1" x14ac:dyDescent="0.25">
      <c r="E22" s="212" t="s">
        <v>255</v>
      </c>
      <c r="F22" s="213"/>
      <c r="G22" s="213"/>
      <c r="H22" s="213"/>
      <c r="I22" s="213"/>
      <c r="J22" s="156"/>
      <c r="K22" s="155" t="str">
        <f>'Quoted Capacity Planning'!C57</f>
        <v/>
      </c>
    </row>
  </sheetData>
  <sheetProtection password="CA5D" sheet="1"/>
  <mergeCells count="13">
    <mergeCell ref="D5:S5"/>
    <mergeCell ref="E7:S7"/>
    <mergeCell ref="E12:I12"/>
    <mergeCell ref="E16:I16"/>
    <mergeCell ref="E19:I19"/>
    <mergeCell ref="E22:I22"/>
    <mergeCell ref="D10:I10"/>
    <mergeCell ref="E18:I18"/>
    <mergeCell ref="E15:I15"/>
    <mergeCell ref="E11:I11"/>
    <mergeCell ref="E13:I13"/>
    <mergeCell ref="E17:I17"/>
    <mergeCell ref="E14:I14"/>
  </mergeCells>
  <conditionalFormatting sqref="J18">
    <cfRule type="cellIs" dxfId="6" priority="5" stopIfTrue="1" operator="greaterThan">
      <formula>10</formula>
    </cfRule>
    <cfRule type="cellIs" dxfId="5" priority="6" stopIfTrue="1" operator="between">
      <formula>1</formula>
      <formula>10</formula>
    </cfRule>
    <cfRule type="cellIs" dxfId="4" priority="7" stopIfTrue="1" operator="lessThan">
      <formula>0</formula>
    </cfRule>
  </conditionalFormatting>
  <conditionalFormatting sqref="K22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J19:S19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&amp;LPRF008          Date: 6/22/2020
File: &amp;Z&amp;F&amp;CRev. 03        ECL: N/A
&amp;RApproval by: &amp;"QuillScriptSSK,Regular"K.Akhil&amp;"Arial,Regular"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9C0A3ED6F5684ABDB6E3A75E7FF64D" ma:contentTypeVersion="6" ma:contentTypeDescription="Create a new document." ma:contentTypeScope="" ma:versionID="2498c6008cbee84c37b0ed6d78310496">
  <xsd:schema xmlns:xsd="http://www.w3.org/2001/XMLSchema" xmlns:xs="http://www.w3.org/2001/XMLSchema" xmlns:p="http://schemas.microsoft.com/office/2006/metadata/properties" xmlns:ns2="1747f5e8-7eb0-4b67-9c54-c1994a766a87" targetNamespace="http://schemas.microsoft.com/office/2006/metadata/properties" ma:root="true" ma:fieldsID="37c5af2d1ddf35b7043e7ca7e804618c" ns2:_="">
    <xsd:import namespace="1747f5e8-7eb0-4b67-9c54-c1994a766a87"/>
    <xsd:element name="properties">
      <xsd:complexType>
        <xsd:sequence>
          <xsd:element name="documentManagement">
            <xsd:complexType>
              <xsd:all>
                <xsd:element ref="ns2:AxSourceItemID" minOccurs="0"/>
                <xsd:element ref="ns2:AxSourceL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7f5e8-7eb0-4b67-9c54-c1994a766a87" elementFormDefault="qualified">
    <xsd:import namespace="http://schemas.microsoft.com/office/2006/documentManagement/types"/>
    <xsd:import namespace="http://schemas.microsoft.com/office/infopath/2007/PartnerControls"/>
    <xsd:element name="AxSourceItemID" ma:index="8" nillable="true" ma:displayName="AxSourceItemID" ma:hidden="true" ma:internalName="AxSourceItemID">
      <xsd:simpleType>
        <xsd:restriction base="dms:Unknown"/>
      </xsd:simpleType>
    </xsd:element>
    <xsd:element name="AxSourceListID" ma:index="9" nillable="true" ma:displayName="AxSourceListID" ma:hidden="true" ma:internalName="AxSourceList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xSourceListID xmlns="1747f5e8-7eb0-4b67-9c54-c1994a766a87" xsi:nil="true"/>
    <AxSourceItemID xmlns="1747f5e8-7eb0-4b67-9c54-c1994a766a87" xsi:nil="true"/>
  </documentManagement>
</p:properties>
</file>

<file path=customXml/itemProps1.xml><?xml version="1.0" encoding="utf-8"?>
<ds:datastoreItem xmlns:ds="http://schemas.openxmlformats.org/officeDocument/2006/customXml" ds:itemID="{5B701900-03E4-4A2D-A841-1193E30FDB8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3BB2A4F-778A-46FE-BED8-5E5CA7DFA1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030C7-F5F7-4ACD-8AA6-9228ACE29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7f5e8-7eb0-4b67-9c54-c1994a766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DBD52D-0A9D-4A01-9BF4-25410F52D33D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1747f5e8-7eb0-4b67-9c54-c1994a766a87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Kick Off</vt:lpstr>
      <vt:lpstr>Quoted Capacity Planning</vt:lpstr>
      <vt:lpstr>On Site Assesment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Run at Rate Format</dc:title>
  <dc:creator>Filley, Mark @ DHQ</dc:creator>
  <cp:lastModifiedBy>Proper, Nicholas</cp:lastModifiedBy>
  <cp:lastPrinted>2020-08-10T18:00:00Z</cp:lastPrinted>
  <dcterms:created xsi:type="dcterms:W3CDTF">2007-06-26T06:54:37Z</dcterms:created>
  <dcterms:modified xsi:type="dcterms:W3CDTF">2020-08-11T17:23:34Z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